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TKLPCN2309\Desktop\desknet's Downroad\"/>
    </mc:Choice>
  </mc:AlternateContent>
  <xr:revisionPtr revIDLastSave="0" documentId="13_ncr:1_{F99DF4DA-3820-4159-AE0E-6922C2F01D1E}" xr6:coauthVersionLast="47" xr6:coauthVersionMax="47" xr10:uidLastSave="{00000000-0000-0000-0000-000000000000}"/>
  <workbookProtection workbookAlgorithmName="SHA-512" workbookHashValue="xuMXU58UzjlsxTGUXUFniqZGDL133+XHtyXTmrBx5PutmgOhKIy4N8vERr6+MSv7MjmENigGYYMC3usT1tRzww==" workbookSaltValue="nb70sEnXmS9vXMUSs1vQj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F85" i="4"/>
  <c r="BB10" i="4"/>
  <c r="AT10" i="4"/>
  <c r="AL10" i="4"/>
  <c r="W10" i="4"/>
  <c r="I10" i="4"/>
  <c r="B10" i="4"/>
  <c r="BB8" i="4"/>
  <c r="AT8" i="4"/>
  <c r="AL8" i="4"/>
  <c r="AD8" i="4"/>
  <c r="W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<sst xmlns="http://schemas.openxmlformats.org/spreadsheetml/2006/main" count="228" uniqueCount="113">
  <si>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</si>
  <si>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</si>
  <si>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</si>
  <si>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</si>
  <si>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</si>
  <si>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</si>
  <si>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</si>
  <si>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</si>
  <si>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</si>
  <si>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</si>
  <si>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</si>
  <si>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</si>
  <si>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</si>
  <si>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</si>
  <si>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</si>
  <si>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</si>
  <si>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</si>
  <si>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</si>
  <si>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</si>
  <si>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</si>
  <si>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</si>
  <si>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</si>
  <si>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</si>
  <si>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</si>
  <si>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</si>
  <si>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</si>
  <si>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</si>
  <si>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</si>
  <si>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</si>
  <si>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</si>
  <si>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</si>
  <si>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</si>
  <si>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</si>
  <si>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</si>
  <si>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</si>
  <si>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</si>
  <si>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</si>
  <si>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</si>
  <si>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</si>
  <si>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</si>
  <si>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</si>
  <si>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</si>
  <si>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</si>
  <si>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</si>
  <si>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</si>
  <si>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</si>
  <si>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</si>
  <si>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</si>
  <si>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</si>
  <si>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</si>
  <si>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</si>
  <si>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</si>
  <si>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</si>
  <si>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</si>
  <si>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</si>
  <si>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</si>
  <si>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</si>
  <si>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</si>
  <si>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</si>
  <si>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</si>
  <si>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</si>
  <si>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</si>
  <si>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</si>
  <si>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</si>
  <si>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</si>
  <si>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</si>
  <si>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</si>
  <si>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</si>
  <si>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</si>
  <si>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</si>
  <si>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</si>
  <si>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</si>
  <si>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</si>
  <si>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</si>
  <si>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</si>
  <si>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</si>
  <si>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</si>
  <si>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</si>
  <si>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</si>
  <si>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</si>
  <si>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</si>
  <si>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</si>
  <si>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</si>
  <si>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</si>
  <si>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</si>
  <si>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</si>
  <si>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</si>
  <si>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</si>
  <si>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</si>
  <si>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</si>
  <si>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</si>
  <si>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</si>
  <si>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</si>
  <si>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大樹町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</si>
  <si>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</si>
  <si>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</si>
  <si>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</si>
  <si>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</si>
  <si>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</si>
  <si>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</si>
  <si>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</si>
  <si>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</si>
  <si>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</si>
  <si>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</si>
  <si>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</si>
  <si>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</si>
  <si>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</si>
  <si>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</si>
  <si>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</si>
  <si>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</si>
  <si>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①経常損益では、経常収支比率が100％未満の年度があることから、経営改善に向けた取組が必要である。
②累積欠損金比率は現状、類似団体と比較し高い水準にあり経営上の課題となっている。経年の状況も踏まえながら、当該指標を０％へ近づけるべく経営改善に向けて取組む必要がある。
③流動比率は100％を上回る推移を続けており、現時点では短期的な支払い能力を充分に有する適切な数値であると考える。
④企業債残高対給水収益比率は年々減少傾向にあり、類似団体との比較においても現時点では適切な数値であると考えられるが、浄水場のひとつが更新時期を迎えており、今後増加するものと考えられる。
⑤料金回収率は100％を下回る推移を続けており、現状、給水に係る費用の一部が一般会計補助金等で賄われている。①の経常収益と関連させ、料金改定等の経営改善に向けて取組む必要がある。
⑥給水原価は類似団体と比較し高い数値であり、経営改善に向けて取組む必要がある。
⑦施設利用率は類似団体と比較し高い数値であり、現時点では適正規模であると考える。
⑧有収率は類似団体と比較して高い数値であり、現時点では施設の稼働状況が効率的に収益へ反映されていると考える。</t>
    <phoneticPr fontId="4"/>
  </si>
  <si>
    <t>①有形固定資産減価償却率は類似団体平均を上回る推移を続けている、これは当町の給水区域が広範囲に分布しており管路延長も長いことから更新費用が多額となり更新が進んでいないためである。将来的に施設等の更新の必要性がより高まることが見込まれることから、今後は経営戦略改定において再検討を行い計画的な経年化対策を進める予定。
②管路経年化率は右肩上がりの推移を続けており、類似団体と比較しても高い数値にあることから、①も踏まえ計画的な施設更新を進めていく必要があると考える。
③令和５年度の管路更新率は一部管路を更新したため類似団体の平均を上回りましたが、その他の年度では管路更新率が類似団体と比較して数値が低いことから、今後の管路の更新について検討が必要と考える。</t>
    <rPh sb="275" eb="276">
      <t>タ</t>
    </rPh>
    <rPh sb="277" eb="279">
      <t>ネンド</t>
    </rPh>
    <phoneticPr fontId="4"/>
  </si>
  <si>
    <t>令和２年度以降、料金収入は横ばいで推移しているが、修繕費や動力費等の営業費用が上昇傾向であるため経常収支比率、累積欠損金、料金回収率、給水原価が悪化している。また今後浄水場や管路の更新に伴いより建設改良等に要する経費の増大が見込まれることから、経営戦略を改定し、適切な水準へ料金を改定するとともに、経費節減等幅広に経営改善に向けた取り組みを進める必要があると考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</si>
</sst>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0.16</c:v>
                </c:pt>
                <c:pt idx="1">
                  <c:v>0.13</c:v>
                </c:pt>
                <c:pt idx="2">
                  <c:v>0.37</c:v>
                </c:pt>
                <c:pt idx="3">
                  <c:v>5.24</c:v>
                </c:pt>
                <c:pt idx="4">
                  <c:v>0.27</c:v>
                </c:pt>
              </c:numCache>
            </c:numRef>
          </c:val>
          <c:extLst>
            <c:ext xmlns:c16="http://schemas.microsoft.com/office/drawing/2014/chart" uri="{C3380CC4-5D6E-409C-BE32-E72D297353CC}">
              <c16:uniqueId val="{00000000-D237-4717-8E4D-E7C5AD70158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D237-4717-8E4D-E7C5AD70158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65.39</c:v>
                </c:pt>
                <c:pt idx="1">
                  <c:v>64.27</c:v>
                </c:pt>
                <c:pt idx="2">
                  <c:v>63.64</c:v>
                </c:pt>
                <c:pt idx="3">
                  <c:v>66.39</c:v>
                </c:pt>
                <c:pt idx="4">
                  <c:v>67.099999999999994</c:v>
                </c:pt>
              </c:numCache>
            </c:numRef>
          </c:val>
          <c:extLst>
            <c:ext xmlns:c16="http://schemas.microsoft.com/office/drawing/2014/chart" uri="{C3380CC4-5D6E-409C-BE32-E72D297353CC}">
              <c16:uniqueId val="{00000000-9244-4C1C-A836-1A7F4E67A6A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9244-4C1C-A836-1A7F4E67A6A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87.84</c:v>
                </c:pt>
                <c:pt idx="1">
                  <c:v>87.21</c:v>
                </c:pt>
                <c:pt idx="2">
                  <c:v>86.87</c:v>
                </c:pt>
                <c:pt idx="3">
                  <c:v>85.34</c:v>
                </c:pt>
                <c:pt idx="4">
                  <c:v>87.01</c:v>
                </c:pt>
              </c:numCache>
            </c:numRef>
          </c:val>
          <c:extLst>
            <c:ext xmlns:c16="http://schemas.microsoft.com/office/drawing/2014/chart" uri="{C3380CC4-5D6E-409C-BE32-E72D297353CC}">
              <c16:uniqueId val="{00000000-B8B5-4ED2-AB9F-59BAEC08938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B8B5-4ED2-AB9F-59BAEC08938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104.19</c:v>
                </c:pt>
                <c:pt idx="1">
                  <c:v>100.96</c:v>
                </c:pt>
                <c:pt idx="2">
                  <c:v>94.7</c:v>
                </c:pt>
                <c:pt idx="3">
                  <c:v>93.31</c:v>
                </c:pt>
                <c:pt idx="4">
                  <c:v>102.04</c:v>
                </c:pt>
              </c:numCache>
            </c:numRef>
          </c:val>
          <c:extLst>
            <c:ext xmlns:c16="http://schemas.microsoft.com/office/drawing/2014/chart" uri="{C3380CC4-5D6E-409C-BE32-E72D297353CC}">
              <c16:uniqueId val="{00000000-4AE1-4D28-9096-4ABDC21AEBF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4AE1-4D28-9096-4ABDC21AEBF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52.39</c:v>
                </c:pt>
                <c:pt idx="1">
                  <c:v>54.57</c:v>
                </c:pt>
                <c:pt idx="2">
                  <c:v>56.32</c:v>
                </c:pt>
                <c:pt idx="3">
                  <c:v>53.31</c:v>
                </c:pt>
                <c:pt idx="4">
                  <c:v>54.68</c:v>
                </c:pt>
              </c:numCache>
            </c:numRef>
          </c:val>
          <c:extLst>
            <c:ext xmlns:c16="http://schemas.microsoft.com/office/drawing/2014/chart" uri="{C3380CC4-5D6E-409C-BE32-E72D297353CC}">
              <c16:uniqueId val="{00000000-BE56-4688-8E15-C49FA1373ED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BE56-4688-8E15-C49FA1373ED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26.71</c:v>
                </c:pt>
                <c:pt idx="1">
                  <c:v>27.18</c:v>
                </c:pt>
                <c:pt idx="2">
                  <c:v>27.6</c:v>
                </c:pt>
                <c:pt idx="3">
                  <c:v>27.57</c:v>
                </c:pt>
                <c:pt idx="4">
                  <c:v>28.25</c:v>
                </c:pt>
              </c:numCache>
            </c:numRef>
          </c:val>
          <c:extLst>
            <c:ext xmlns:c16="http://schemas.microsoft.com/office/drawing/2014/chart" uri="{C3380CC4-5D6E-409C-BE32-E72D297353CC}">
              <c16:uniqueId val="{00000000-5878-4699-AE85-7DF7E72E612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5878-4699-AE85-7DF7E72E612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183.56</c:v>
                </c:pt>
                <c:pt idx="1">
                  <c:v>184.24</c:v>
                </c:pt>
                <c:pt idx="2">
                  <c:v>215.16</c:v>
                </c:pt>
                <c:pt idx="3">
                  <c:v>216.48</c:v>
                </c:pt>
                <c:pt idx="4">
                  <c:v>195.09</c:v>
                </c:pt>
              </c:numCache>
            </c:numRef>
          </c:val>
          <c:extLst>
            <c:ext xmlns:c16="http://schemas.microsoft.com/office/drawing/2014/chart" uri="{C3380CC4-5D6E-409C-BE32-E72D297353CC}">
              <c16:uniqueId val="{00000000-783C-417A-9266-767D60E0A5A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783C-417A-9266-767D60E0A5A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706.63</c:v>
                </c:pt>
                <c:pt idx="1">
                  <c:v>696.95</c:v>
                </c:pt>
                <c:pt idx="2">
                  <c:v>546.89</c:v>
                </c:pt>
                <c:pt idx="3">
                  <c:v>692.38</c:v>
                </c:pt>
                <c:pt idx="4">
                  <c:v>759.48</c:v>
                </c:pt>
              </c:numCache>
            </c:numRef>
          </c:val>
          <c:extLst>
            <c:ext xmlns:c16="http://schemas.microsoft.com/office/drawing/2014/chart" uri="{C3380CC4-5D6E-409C-BE32-E72D297353CC}">
              <c16:uniqueId val="{00000000-7FB4-48FF-8585-9800B62846E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7FB4-48FF-8585-9800B62846E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314.39999999999998</c:v>
                </c:pt>
                <c:pt idx="1">
                  <c:v>280.64</c:v>
                </c:pt>
                <c:pt idx="2">
                  <c:v>272.31</c:v>
                </c:pt>
                <c:pt idx="3">
                  <c:v>214.93</c:v>
                </c:pt>
                <c:pt idx="4">
                  <c:v>158.1</c:v>
                </c:pt>
              </c:numCache>
            </c:numRef>
          </c:val>
          <c:extLst>
            <c:ext xmlns:c16="http://schemas.microsoft.com/office/drawing/2014/chart" uri="{C3380CC4-5D6E-409C-BE32-E72D297353CC}">
              <c16:uniqueId val="{00000000-8779-493B-973A-942DEA71A7B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8779-493B-973A-942DEA71A7B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75.91</c:v>
                </c:pt>
                <c:pt idx="1">
                  <c:v>65.8</c:v>
                </c:pt>
                <c:pt idx="2">
                  <c:v>58.95</c:v>
                </c:pt>
                <c:pt idx="3">
                  <c:v>59.86</c:v>
                </c:pt>
                <c:pt idx="4">
                  <c:v>75.86</c:v>
                </c:pt>
              </c:numCache>
            </c:numRef>
          </c:val>
          <c:extLst>
            <c:ext xmlns:c16="http://schemas.microsoft.com/office/drawing/2014/chart" uri="{C3380CC4-5D6E-409C-BE32-E72D297353CC}">
              <c16:uniqueId val="{00000000-C92A-4527-9493-C73823DCD84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C92A-4527-9493-C73823DCD84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268.48</c:v>
                </c:pt>
                <c:pt idx="1">
                  <c:v>281.99</c:v>
                </c:pt>
                <c:pt idx="2">
                  <c:v>314.14999999999998</c:v>
                </c:pt>
                <c:pt idx="3">
                  <c:v>320.05</c:v>
                </c:pt>
                <c:pt idx="4">
                  <c:v>270.48</c:v>
                </c:pt>
              </c:numCache>
            </c:numRef>
          </c:val>
          <c:extLst>
            <c:ext xmlns:c16="http://schemas.microsoft.com/office/drawing/2014/chart" uri="{C3380CC4-5D6E-409C-BE32-E72D297353CC}">
              <c16:uniqueId val="{00000000-0F60-4388-82C1-4F237489010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0F60-4388-82C1-4F237489010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 zoomScaleNormal="100" workbookViewId="0">
      <selection activeCell="BI58" sqref="BI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北海道　大樹町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自治体職員</v>
      </c>
      <c r="AE8" s="75"/>
      <c r="AF8" s="75"/>
      <c r="AG8" s="75"/>
      <c r="AH8" s="75"/>
      <c r="AI8" s="75"/>
      <c r="AJ8" s="75"/>
      <c r="AK8" s="2"/>
      <c r="AL8" s="58">
        <f>データ!$R$6</f>
        <v>5266</v>
      </c>
      <c r="AM8" s="58"/>
      <c r="AN8" s="58"/>
      <c r="AO8" s="58"/>
      <c r="AP8" s="58"/>
      <c r="AQ8" s="58"/>
      <c r="AR8" s="58"/>
      <c r="AS8" s="58"/>
      <c r="AT8" s="55">
        <f>データ!$S$6</f>
        <v>815.67</v>
      </c>
      <c r="AU8" s="56"/>
      <c r="AV8" s="56"/>
      <c r="AW8" s="56"/>
      <c r="AX8" s="56"/>
      <c r="AY8" s="56"/>
      <c r="AZ8" s="56"/>
      <c r="BA8" s="56"/>
      <c r="BB8" s="45">
        <f>データ!$T$6</f>
        <v>6.46</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93.83</v>
      </c>
      <c r="J10" s="56"/>
      <c r="K10" s="56"/>
      <c r="L10" s="56"/>
      <c r="M10" s="56"/>
      <c r="N10" s="56"/>
      <c r="O10" s="57"/>
      <c r="P10" s="45">
        <f>データ!$P$6</f>
        <v>99.79</v>
      </c>
      <c r="Q10" s="45"/>
      <c r="R10" s="45"/>
      <c r="S10" s="45"/>
      <c r="T10" s="45"/>
      <c r="U10" s="45"/>
      <c r="V10" s="45"/>
      <c r="W10" s="58">
        <f>データ!$Q$6</f>
        <v>5369</v>
      </c>
      <c r="X10" s="58"/>
      <c r="Y10" s="58"/>
      <c r="Z10" s="58"/>
      <c r="AA10" s="58"/>
      <c r="AB10" s="58"/>
      <c r="AC10" s="58"/>
      <c r="AD10" s="2"/>
      <c r="AE10" s="2"/>
      <c r="AF10" s="2"/>
      <c r="AG10" s="2"/>
      <c r="AH10" s="2"/>
      <c r="AI10" s="2"/>
      <c r="AJ10" s="2"/>
      <c r="AK10" s="2"/>
      <c r="AL10" s="58">
        <f>データ!$U$6</f>
        <v>5254</v>
      </c>
      <c r="AM10" s="58"/>
      <c r="AN10" s="58"/>
      <c r="AO10" s="58"/>
      <c r="AP10" s="58"/>
      <c r="AQ10" s="58"/>
      <c r="AR10" s="58"/>
      <c r="AS10" s="58"/>
      <c r="AT10" s="55">
        <f>データ!$V$6</f>
        <v>273.7</v>
      </c>
      <c r="AU10" s="56"/>
      <c r="AV10" s="56"/>
      <c r="AW10" s="56"/>
      <c r="AX10" s="56"/>
      <c r="AY10" s="56"/>
      <c r="AZ10" s="56"/>
      <c r="BA10" s="56"/>
      <c r="BB10" s="45">
        <f>データ!$W$6</f>
        <v>19.2</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cKoBvFG/WtQgpNjEYE+OS+N/M4JxEzOGo2en+e++XVbTfPqawad5O461WnQz5uKX05TyZ0Niea68KM0xrATA==" saltValue="CvQWEOPlyKUdBVJFae2RA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16411</v>
      </c>
      <c r="D6" s="20">
        <f t="shared" si="3"/>
        <v>46</v>
      </c>
      <c r="E6" s="20">
        <f t="shared" si="3"/>
        <v>1</v>
      </c>
      <c r="F6" s="20">
        <f t="shared" si="3"/>
        <v>0</v>
      </c>
      <c r="G6" s="20">
        <f t="shared" si="3"/>
        <v>1</v>
      </c>
      <c r="H6" s="20" t="str">
        <f t="shared" si="3"/>
        <v>北海道　大樹町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93.83</v>
      </c>
      <c r="P6" s="21">
        <f t="shared" si="3"/>
        <v>99.79</v>
      </c>
      <c r="Q6" s="21">
        <f t="shared" si="3"/>
        <v>5369</v>
      </c>
      <c r="R6" s="21">
        <f t="shared" si="3"/>
        <v>5266</v>
      </c>
      <c r="S6" s="21">
        <f t="shared" si="3"/>
        <v>815.67</v>
      </c>
      <c r="T6" s="21">
        <f t="shared" si="3"/>
        <v>6.46</v>
      </c>
      <c r="U6" s="21">
        <f t="shared" si="3"/>
        <v>5254</v>
      </c>
      <c r="V6" s="21">
        <f t="shared" si="3"/>
        <v>273.7</v>
      </c>
      <c r="W6" s="21">
        <f t="shared" si="3"/>
        <v>19.2</v>
      </c>
      <c r="X6" s="22">
        <f>IF(X7="",NA(),X7)</f>
        <v>104.19</v>
      </c>
      <c r="Y6" s="22">
        <f t="shared" ref="Y6:AG6" si="4">IF(Y7="",NA(),Y7)</f>
        <v>100.96</v>
      </c>
      <c r="Z6" s="22">
        <f t="shared" si="4"/>
        <v>94.7</v>
      </c>
      <c r="AA6" s="22">
        <f t="shared" si="4"/>
        <v>93.31</v>
      </c>
      <c r="AB6" s="22">
        <f t="shared" si="4"/>
        <v>102.04</v>
      </c>
      <c r="AC6" s="22">
        <f t="shared" si="4"/>
        <v>105.34</v>
      </c>
      <c r="AD6" s="22">
        <f t="shared" si="4"/>
        <v>105.77</v>
      </c>
      <c r="AE6" s="22">
        <f t="shared" si="4"/>
        <v>104.82</v>
      </c>
      <c r="AF6" s="22">
        <f t="shared" si="4"/>
        <v>106.46</v>
      </c>
      <c r="AG6" s="22">
        <f t="shared" si="4"/>
        <v>103.41</v>
      </c>
      <c r="AH6" s="21" t="str">
        <f>IF(AH7="","",IF(AH7="-","【-】","【"&amp;SUBSTITUTE(TEXT(AH7,"#,##0.00"),"-","△")&amp;"】"))</f>
        <v>【107.26】</v>
      </c>
      <c r="AI6" s="22">
        <f>IF(AI7="",NA(),AI7)</f>
        <v>183.56</v>
      </c>
      <c r="AJ6" s="22">
        <f t="shared" ref="AJ6:AR6" si="5">IF(AJ7="",NA(),AJ7)</f>
        <v>184.24</v>
      </c>
      <c r="AK6" s="22">
        <f t="shared" si="5"/>
        <v>215.16</v>
      </c>
      <c r="AL6" s="22">
        <f t="shared" si="5"/>
        <v>216.48</v>
      </c>
      <c r="AM6" s="22">
        <f t="shared" si="5"/>
        <v>195.09</v>
      </c>
      <c r="AN6" s="22">
        <f t="shared" si="5"/>
        <v>24.04</v>
      </c>
      <c r="AO6" s="22">
        <f t="shared" si="5"/>
        <v>28.03</v>
      </c>
      <c r="AP6" s="22">
        <f t="shared" si="5"/>
        <v>26.73</v>
      </c>
      <c r="AQ6" s="22">
        <f t="shared" si="5"/>
        <v>27.85</v>
      </c>
      <c r="AR6" s="22">
        <f t="shared" si="5"/>
        <v>28</v>
      </c>
      <c r="AS6" s="21" t="str">
        <f>IF(AS7="","",IF(AS7="-","【-】","【"&amp;SUBSTITUTE(TEXT(AS7,"#,##0.00"),"-","△")&amp;"】"))</f>
        <v>【1.61】</v>
      </c>
      <c r="AT6" s="22">
        <f>IF(AT7="",NA(),AT7)</f>
        <v>706.63</v>
      </c>
      <c r="AU6" s="22">
        <f t="shared" ref="AU6:BC6" si="6">IF(AU7="",NA(),AU7)</f>
        <v>696.95</v>
      </c>
      <c r="AV6" s="22">
        <f t="shared" si="6"/>
        <v>546.89</v>
      </c>
      <c r="AW6" s="22">
        <f t="shared" si="6"/>
        <v>692.38</v>
      </c>
      <c r="AX6" s="22">
        <f t="shared" si="6"/>
        <v>759.48</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314.39999999999998</v>
      </c>
      <c r="BF6" s="22">
        <f t="shared" ref="BF6:BN6" si="7">IF(BF7="",NA(),BF7)</f>
        <v>280.64</v>
      </c>
      <c r="BG6" s="22">
        <f t="shared" si="7"/>
        <v>272.31</v>
      </c>
      <c r="BH6" s="22">
        <f t="shared" si="7"/>
        <v>214.93</v>
      </c>
      <c r="BI6" s="22">
        <f t="shared" si="7"/>
        <v>158.1</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75.91</v>
      </c>
      <c r="BQ6" s="22">
        <f t="shared" ref="BQ6:BY6" si="8">IF(BQ7="",NA(),BQ7)</f>
        <v>65.8</v>
      </c>
      <c r="BR6" s="22">
        <f t="shared" si="8"/>
        <v>58.95</v>
      </c>
      <c r="BS6" s="22">
        <f t="shared" si="8"/>
        <v>59.86</v>
      </c>
      <c r="BT6" s="22">
        <f t="shared" si="8"/>
        <v>75.86</v>
      </c>
      <c r="BU6" s="22">
        <f t="shared" si="8"/>
        <v>82.78</v>
      </c>
      <c r="BV6" s="22">
        <f t="shared" si="8"/>
        <v>84.82</v>
      </c>
      <c r="BW6" s="22">
        <f t="shared" si="8"/>
        <v>82.29</v>
      </c>
      <c r="BX6" s="22">
        <f t="shared" si="8"/>
        <v>84.16</v>
      </c>
      <c r="BY6" s="22">
        <f t="shared" si="8"/>
        <v>81.45</v>
      </c>
      <c r="BZ6" s="21" t="str">
        <f>IF(BZ7="","",IF(BZ7="-","【-】","【"&amp;SUBSTITUTE(TEXT(BZ7,"#,##0.00"),"-","△")&amp;"】"))</f>
        <v>【97.59】</v>
      </c>
      <c r="CA6" s="22">
        <f>IF(CA7="",NA(),CA7)</f>
        <v>268.48</v>
      </c>
      <c r="CB6" s="22">
        <f t="shared" ref="CB6:CJ6" si="9">IF(CB7="",NA(),CB7)</f>
        <v>281.99</v>
      </c>
      <c r="CC6" s="22">
        <f t="shared" si="9"/>
        <v>314.14999999999998</v>
      </c>
      <c r="CD6" s="22">
        <f t="shared" si="9"/>
        <v>320.05</v>
      </c>
      <c r="CE6" s="22">
        <f t="shared" si="9"/>
        <v>270.48</v>
      </c>
      <c r="CF6" s="22">
        <f t="shared" si="9"/>
        <v>225.09</v>
      </c>
      <c r="CG6" s="22">
        <f t="shared" si="9"/>
        <v>224.82</v>
      </c>
      <c r="CH6" s="22">
        <f t="shared" si="9"/>
        <v>230.85</v>
      </c>
      <c r="CI6" s="22">
        <f t="shared" si="9"/>
        <v>230.21</v>
      </c>
      <c r="CJ6" s="22">
        <f t="shared" si="9"/>
        <v>240.31</v>
      </c>
      <c r="CK6" s="21" t="str">
        <f>IF(CK7="","",IF(CK7="-","【-】","【"&amp;SUBSTITUTE(TEXT(CK7,"#,##0.00"),"-","△")&amp;"】"))</f>
        <v>【181.66】</v>
      </c>
      <c r="CL6" s="22">
        <f>IF(CL7="",NA(),CL7)</f>
        <v>65.39</v>
      </c>
      <c r="CM6" s="22">
        <f t="shared" ref="CM6:CU6" si="10">IF(CM7="",NA(),CM7)</f>
        <v>64.27</v>
      </c>
      <c r="CN6" s="22">
        <f t="shared" si="10"/>
        <v>63.64</v>
      </c>
      <c r="CO6" s="22">
        <f t="shared" si="10"/>
        <v>66.39</v>
      </c>
      <c r="CP6" s="22">
        <f t="shared" si="10"/>
        <v>67.099999999999994</v>
      </c>
      <c r="CQ6" s="22">
        <f t="shared" si="10"/>
        <v>49.38</v>
      </c>
      <c r="CR6" s="22">
        <f t="shared" si="10"/>
        <v>50.09</v>
      </c>
      <c r="CS6" s="22">
        <f t="shared" si="10"/>
        <v>50.1</v>
      </c>
      <c r="CT6" s="22">
        <f t="shared" si="10"/>
        <v>49.76</v>
      </c>
      <c r="CU6" s="22">
        <f t="shared" si="10"/>
        <v>49.74</v>
      </c>
      <c r="CV6" s="21" t="str">
        <f>IF(CV7="","",IF(CV7="-","【-】","【"&amp;SUBSTITUTE(TEXT(CV7,"#,##0.00"),"-","△")&amp;"】"))</f>
        <v>【60.21】</v>
      </c>
      <c r="CW6" s="22">
        <f>IF(CW7="",NA(),CW7)</f>
        <v>87.84</v>
      </c>
      <c r="CX6" s="22">
        <f t="shared" ref="CX6:DF6" si="11">IF(CX7="",NA(),CX7)</f>
        <v>87.21</v>
      </c>
      <c r="CY6" s="22">
        <f t="shared" si="11"/>
        <v>86.87</v>
      </c>
      <c r="CZ6" s="22">
        <f t="shared" si="11"/>
        <v>85.34</v>
      </c>
      <c r="DA6" s="22">
        <f t="shared" si="11"/>
        <v>87.01</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52.39</v>
      </c>
      <c r="DI6" s="22">
        <f t="shared" ref="DI6:DQ6" si="12">IF(DI7="",NA(),DI7)</f>
        <v>54.57</v>
      </c>
      <c r="DJ6" s="22">
        <f t="shared" si="12"/>
        <v>56.32</v>
      </c>
      <c r="DK6" s="22">
        <f t="shared" si="12"/>
        <v>53.31</v>
      </c>
      <c r="DL6" s="22">
        <f t="shared" si="12"/>
        <v>54.68</v>
      </c>
      <c r="DM6" s="22">
        <f t="shared" si="12"/>
        <v>47.5</v>
      </c>
      <c r="DN6" s="22">
        <f t="shared" si="12"/>
        <v>48.41</v>
      </c>
      <c r="DO6" s="22">
        <f t="shared" si="12"/>
        <v>50.02</v>
      </c>
      <c r="DP6" s="22">
        <f t="shared" si="12"/>
        <v>51.38</v>
      </c>
      <c r="DQ6" s="22">
        <f t="shared" si="12"/>
        <v>52.3</v>
      </c>
      <c r="DR6" s="21" t="str">
        <f>IF(DR7="","",IF(DR7="-","【-】","【"&amp;SUBSTITUTE(TEXT(DR7,"#,##0.00"),"-","△")&amp;"】"))</f>
        <v>【52.41】</v>
      </c>
      <c r="DS6" s="22">
        <f>IF(DS7="",NA(),DS7)</f>
        <v>26.71</v>
      </c>
      <c r="DT6" s="22">
        <f t="shared" ref="DT6:EB6" si="13">IF(DT7="",NA(),DT7)</f>
        <v>27.18</v>
      </c>
      <c r="DU6" s="22">
        <f t="shared" si="13"/>
        <v>27.6</v>
      </c>
      <c r="DV6" s="22">
        <f t="shared" si="13"/>
        <v>27.57</v>
      </c>
      <c r="DW6" s="22">
        <f t="shared" si="13"/>
        <v>28.25</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0.16</v>
      </c>
      <c r="EE6" s="22">
        <f t="shared" ref="EE6:EM6" si="14">IF(EE7="",NA(),EE7)</f>
        <v>0.13</v>
      </c>
      <c r="EF6" s="22">
        <f t="shared" si="14"/>
        <v>0.37</v>
      </c>
      <c r="EG6" s="22">
        <f t="shared" si="14"/>
        <v>5.24</v>
      </c>
      <c r="EH6" s="22">
        <f t="shared" si="14"/>
        <v>0.27</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16411</v>
      </c>
      <c r="D7" s="24">
        <v>46</v>
      </c>
      <c r="E7" s="24">
        <v>1</v>
      </c>
      <c r="F7" s="24">
        <v>0</v>
      </c>
      <c r="G7" s="24">
        <v>1</v>
      </c>
      <c r="H7" s="24" t="s">
        <v>93</v>
      </c>
      <c r="I7" s="24" t="s">
        <v>94</v>
      </c>
      <c r="J7" s="24" t="s">
        <v>95</v>
      </c>
      <c r="K7" s="24" t="s">
        <v>96</v>
      </c>
      <c r="L7" s="24" t="s">
        <v>97</v>
      </c>
      <c r="M7" s="24" t="s">
        <v>98</v>
      </c>
      <c r="N7" s="25" t="s">
        <v>99</v>
      </c>
      <c r="O7" s="25">
        <v>93.83</v>
      </c>
      <c r="P7" s="25">
        <v>99.79</v>
      </c>
      <c r="Q7" s="25">
        <v>5369</v>
      </c>
      <c r="R7" s="25">
        <v>5266</v>
      </c>
      <c r="S7" s="25">
        <v>815.67</v>
      </c>
      <c r="T7" s="25">
        <v>6.46</v>
      </c>
      <c r="U7" s="25">
        <v>5254</v>
      </c>
      <c r="V7" s="25">
        <v>273.7</v>
      </c>
      <c r="W7" s="25">
        <v>19.2</v>
      </c>
      <c r="X7" s="25">
        <v>104.19</v>
      </c>
      <c r="Y7" s="25">
        <v>100.96</v>
      </c>
      <c r="Z7" s="25">
        <v>94.7</v>
      </c>
      <c r="AA7" s="25">
        <v>93.31</v>
      </c>
      <c r="AB7" s="25">
        <v>102.04</v>
      </c>
      <c r="AC7" s="25">
        <v>105.34</v>
      </c>
      <c r="AD7" s="25">
        <v>105.77</v>
      </c>
      <c r="AE7" s="25">
        <v>104.82</v>
      </c>
      <c r="AF7" s="25">
        <v>106.46</v>
      </c>
      <c r="AG7" s="25">
        <v>103.41</v>
      </c>
      <c r="AH7" s="25">
        <v>107.26</v>
      </c>
      <c r="AI7" s="25">
        <v>183.56</v>
      </c>
      <c r="AJ7" s="25">
        <v>184.24</v>
      </c>
      <c r="AK7" s="25">
        <v>215.16</v>
      </c>
      <c r="AL7" s="25">
        <v>216.48</v>
      </c>
      <c r="AM7" s="25">
        <v>195.09</v>
      </c>
      <c r="AN7" s="25">
        <v>24.04</v>
      </c>
      <c r="AO7" s="25">
        <v>28.03</v>
      </c>
      <c r="AP7" s="25">
        <v>26.73</v>
      </c>
      <c r="AQ7" s="25">
        <v>27.85</v>
      </c>
      <c r="AR7" s="25">
        <v>28</v>
      </c>
      <c r="AS7" s="25">
        <v>1.61</v>
      </c>
      <c r="AT7" s="25">
        <v>706.63</v>
      </c>
      <c r="AU7" s="25">
        <v>696.95</v>
      </c>
      <c r="AV7" s="25">
        <v>546.89</v>
      </c>
      <c r="AW7" s="25">
        <v>692.38</v>
      </c>
      <c r="AX7" s="25">
        <v>759.48</v>
      </c>
      <c r="AY7" s="25">
        <v>305.08</v>
      </c>
      <c r="AZ7" s="25">
        <v>305.33999999999997</v>
      </c>
      <c r="BA7" s="25">
        <v>310.01</v>
      </c>
      <c r="BB7" s="25">
        <v>311.12</v>
      </c>
      <c r="BC7" s="25">
        <v>293.51</v>
      </c>
      <c r="BD7" s="25">
        <v>239.69</v>
      </c>
      <c r="BE7" s="25">
        <v>314.39999999999998</v>
      </c>
      <c r="BF7" s="25">
        <v>280.64</v>
      </c>
      <c r="BG7" s="25">
        <v>272.31</v>
      </c>
      <c r="BH7" s="25">
        <v>214.93</v>
      </c>
      <c r="BI7" s="25">
        <v>158.1</v>
      </c>
      <c r="BJ7" s="25">
        <v>585.59</v>
      </c>
      <c r="BK7" s="25">
        <v>561.34</v>
      </c>
      <c r="BL7" s="25">
        <v>538.33000000000004</v>
      </c>
      <c r="BM7" s="25">
        <v>515.14</v>
      </c>
      <c r="BN7" s="25">
        <v>498.34</v>
      </c>
      <c r="BO7" s="25">
        <v>264.86</v>
      </c>
      <c r="BP7" s="25">
        <v>75.91</v>
      </c>
      <c r="BQ7" s="25">
        <v>65.8</v>
      </c>
      <c r="BR7" s="25">
        <v>58.95</v>
      </c>
      <c r="BS7" s="25">
        <v>59.86</v>
      </c>
      <c r="BT7" s="25">
        <v>75.86</v>
      </c>
      <c r="BU7" s="25">
        <v>82.78</v>
      </c>
      <c r="BV7" s="25">
        <v>84.82</v>
      </c>
      <c r="BW7" s="25">
        <v>82.29</v>
      </c>
      <c r="BX7" s="25">
        <v>84.16</v>
      </c>
      <c r="BY7" s="25">
        <v>81.45</v>
      </c>
      <c r="BZ7" s="25">
        <v>97.59</v>
      </c>
      <c r="CA7" s="25">
        <v>268.48</v>
      </c>
      <c r="CB7" s="25">
        <v>281.99</v>
      </c>
      <c r="CC7" s="25">
        <v>314.14999999999998</v>
      </c>
      <c r="CD7" s="25">
        <v>320.05</v>
      </c>
      <c r="CE7" s="25">
        <v>270.48</v>
      </c>
      <c r="CF7" s="25">
        <v>225.09</v>
      </c>
      <c r="CG7" s="25">
        <v>224.82</v>
      </c>
      <c r="CH7" s="25">
        <v>230.85</v>
      </c>
      <c r="CI7" s="25">
        <v>230.21</v>
      </c>
      <c r="CJ7" s="25">
        <v>240.31</v>
      </c>
      <c r="CK7" s="25">
        <v>181.66</v>
      </c>
      <c r="CL7" s="25">
        <v>65.39</v>
      </c>
      <c r="CM7" s="25">
        <v>64.27</v>
      </c>
      <c r="CN7" s="25">
        <v>63.64</v>
      </c>
      <c r="CO7" s="25">
        <v>66.39</v>
      </c>
      <c r="CP7" s="25">
        <v>67.099999999999994</v>
      </c>
      <c r="CQ7" s="25">
        <v>49.38</v>
      </c>
      <c r="CR7" s="25">
        <v>50.09</v>
      </c>
      <c r="CS7" s="25">
        <v>50.1</v>
      </c>
      <c r="CT7" s="25">
        <v>49.76</v>
      </c>
      <c r="CU7" s="25">
        <v>49.74</v>
      </c>
      <c r="CV7" s="25">
        <v>60.21</v>
      </c>
      <c r="CW7" s="25">
        <v>87.84</v>
      </c>
      <c r="CX7" s="25">
        <v>87.21</v>
      </c>
      <c r="CY7" s="25">
        <v>86.87</v>
      </c>
      <c r="CZ7" s="25">
        <v>85.34</v>
      </c>
      <c r="DA7" s="25">
        <v>87.01</v>
      </c>
      <c r="DB7" s="25">
        <v>78.010000000000005</v>
      </c>
      <c r="DC7" s="25">
        <v>77.599999999999994</v>
      </c>
      <c r="DD7" s="25">
        <v>77.3</v>
      </c>
      <c r="DE7" s="25">
        <v>76.64</v>
      </c>
      <c r="DF7" s="25">
        <v>75.37</v>
      </c>
      <c r="DG7" s="25">
        <v>89.21</v>
      </c>
      <c r="DH7" s="25">
        <v>52.39</v>
      </c>
      <c r="DI7" s="25">
        <v>54.57</v>
      </c>
      <c r="DJ7" s="25">
        <v>56.32</v>
      </c>
      <c r="DK7" s="25">
        <v>53.31</v>
      </c>
      <c r="DL7" s="25">
        <v>54.68</v>
      </c>
      <c r="DM7" s="25">
        <v>47.5</v>
      </c>
      <c r="DN7" s="25">
        <v>48.41</v>
      </c>
      <c r="DO7" s="25">
        <v>50.02</v>
      </c>
      <c r="DP7" s="25">
        <v>51.38</v>
      </c>
      <c r="DQ7" s="25">
        <v>52.3</v>
      </c>
      <c r="DR7" s="25">
        <v>52.41</v>
      </c>
      <c r="DS7" s="25">
        <v>26.71</v>
      </c>
      <c r="DT7" s="25">
        <v>27.18</v>
      </c>
      <c r="DU7" s="25">
        <v>27.6</v>
      </c>
      <c r="DV7" s="25">
        <v>27.57</v>
      </c>
      <c r="DW7" s="25">
        <v>28.25</v>
      </c>
      <c r="DX7" s="25">
        <v>17.399999999999999</v>
      </c>
      <c r="DY7" s="25">
        <v>18.64</v>
      </c>
      <c r="DZ7" s="25">
        <v>19.510000000000002</v>
      </c>
      <c r="EA7" s="25">
        <v>21.6</v>
      </c>
      <c r="EB7" s="25">
        <v>23.36</v>
      </c>
      <c r="EC7" s="25">
        <v>26.78</v>
      </c>
      <c r="ED7" s="25">
        <v>0.16</v>
      </c>
      <c r="EE7" s="25">
        <v>0.13</v>
      </c>
      <c r="EF7" s="25">
        <v>0.37</v>
      </c>
      <c r="EG7" s="25">
        <v>5.24</v>
      </c>
      <c r="EH7" s="25">
        <v>0.27</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TKLPCN2309</cp:lastModifiedBy>
  <cp:lastPrinted>2026-02-02T06:28:00Z</cp:lastPrinted>
  <dcterms:created xsi:type="dcterms:W3CDTF">2025-12-12T09:10:15Z</dcterms:created>
  <dcterms:modified xsi:type="dcterms:W3CDTF">2026-02-02T07:17:31Z</dcterms:modified>
  <cp:category/>
</cp:coreProperties>
</file>