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X:\060財政係\02 調査報告\R6\250131〆_公営企業に係る経営比較分析表（令和５年度決算）の分析等について\02_提出\"/>
    </mc:Choice>
  </mc:AlternateContent>
  <xr:revisionPtr revIDLastSave="0" documentId="13_ncr:1_{629DC111-3475-485E-A8C6-350C4CC4C1C5}" xr6:coauthVersionLast="47" xr6:coauthVersionMax="47" xr10:uidLastSave="{00000000-0000-0000-0000-000000000000}"/>
  <workbookProtection workbookAlgorithmName="SHA-512" workbookHashValue="ZBY83pcwAHdw7fIhxONmh2hd4BZZDKdUT9jgbC5f7xrInxr9inlNm4ebJrHNTiUemqwWyomj1rcjnIozGe1Tzw==" workbookSaltValue="9/Hc2DiTCfIhTvCKw14YyQ==" workbookSpinCount="100000" lockStructure="1"/>
  <bookViews>
    <workbookView xWindow="-19320" yWindow="-120" windowWidth="19440" windowHeight="1500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P10" i="4" s="1"/>
  <c r="O6" i="5"/>
  <c r="N6" i="5"/>
  <c r="M6" i="5"/>
  <c r="AD8" i="4" s="1"/>
  <c r="L6" i="5"/>
  <c r="K6" i="5"/>
  <c r="P8" i="4" s="1"/>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I85" i="4"/>
  <c r="E85" i="4"/>
  <c r="BB10" i="4"/>
  <c r="AT10" i="4"/>
  <c r="W10" i="4"/>
  <c r="I10" i="4"/>
  <c r="B10" i="4"/>
  <c r="BB8" i="4"/>
  <c r="AT8" i="4"/>
  <c r="AL8" i="4"/>
  <c r="W8" i="4"/>
  <c r="B8" i="4"/>
</calcChain>
</file>

<file path=xl/sharedStrings.xml><?xml version="1.0" encoding="utf-8"?>
<sst xmlns="http://schemas.openxmlformats.org/spreadsheetml/2006/main" count="228" uniqueCount="111">
  <si>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</si>
  <si>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</si>
  <si>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</si>
  <si>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</si>
  <si>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</si>
  <si>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</si>
  <si>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</si>
  <si>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</si>
  <si>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</si>
  <si>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</si>
  <si>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</si>
  <si>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</si>
  <si>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</si>
  <si>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</si>
  <si>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</si>
  <si>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</si>
  <si>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</si>
  <si>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</si>
  <si>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</si>
  <si>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</si>
  <si>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</si>
  <si>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</si>
  <si>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</si>
  <si>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</si>
  <si>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</si>
  <si>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</si>
  <si>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</si>
  <si>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</si>
  <si>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</si>
  <si>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</si>
  <si>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</si>
  <si>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</si>
  <si>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</si>
  <si>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</si>
  <si>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</si>
  <si>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</si>
  <si>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</si>
  <si>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</si>
  <si>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</si>
  <si>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</si>
  <si>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</si>
  <si>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</si>
  <si>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</si>
  <si>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</si>
  <si>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</si>
  <si>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</si>
  <si>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</si>
  <si>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</si>
  <si>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</si>
  <si>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</si>
  <si>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</si>
  <si>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</si>
  <si>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</si>
  <si>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</si>
  <si>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</si>
  <si>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</si>
  <si>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</si>
  <si>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</si>
  <si>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</si>
  <si>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</si>
  <si>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</si>
  <si>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</si>
  <si>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</si>
  <si>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</si>
  <si>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</si>
  <si>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</si>
  <si>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</si>
  <si>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</si>
  <si>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</si>
  <si>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</si>
  <si>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</si>
  <si>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</si>
  <si>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</si>
  <si>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</si>
  <si>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</si>
  <si>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</si>
  <si>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</si>
  <si>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</si>
  <si>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</si>
  <si>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</si>
  <si>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</si>
  <si>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</si>
  <si>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</si>
  <si>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</si>
  <si>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</si>
  <si>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</si>
  <si>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</si>
  <si>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</si>
  <si>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</si>
  <si>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</si>
  <si>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</si>
  <si>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</si>
  <si>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大樹町</t>
  </si>
  <si>
    <t>法適用</t>
  </si>
  <si>
    <t>水道事業</t>
  </si>
  <si>
    <t>末端給水事業</t>
  </si>
  <si>
    <t>A8</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</si>
  <si>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</si>
  <si>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</si>
  <si>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</si>
  <si>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</si>
  <si>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</si>
  <si>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</si>
  <si>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</si>
  <si>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</si>
  <si>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</si>
  <si>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</si>
  <si>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</si>
  <si>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r>
      <t>①経常収支比率は100％を下回</t>
    </r>
    <r>
      <rPr>
        <sz val="11"/>
        <color rgb="FFFF0000"/>
        <rFont val="ＭＳ ゴシック"/>
        <family val="3"/>
        <charset val="128"/>
      </rPr>
      <t>っており、</t>
    </r>
    <r>
      <rPr>
        <sz val="11"/>
        <color theme="1"/>
        <rFont val="ＭＳ ゴシック"/>
        <family val="3"/>
        <charset val="128"/>
      </rPr>
      <t>経常収益のうち一般会計からの補助金等が一定割合を占めていることも踏まえ、</t>
    </r>
    <r>
      <rPr>
        <sz val="11"/>
        <color rgb="FFFF0000"/>
        <rFont val="ＭＳ ゴシック"/>
        <family val="3"/>
        <charset val="128"/>
      </rPr>
      <t>料金改定等の</t>
    </r>
    <r>
      <rPr>
        <sz val="11"/>
        <color theme="1"/>
        <rFont val="ＭＳ ゴシック"/>
        <family val="3"/>
        <charset val="128"/>
      </rPr>
      <t>経営改善に向けて取組む必要がある。
②累積欠損金比率は現状、類似団体と比較し高い水準にあり経営上の課題となっている。経年の状況も踏まえながら、当該指標を０％へ近づけるべく経営改善に向けて取組む必要がある。
③流動比率は100％を上回る推移を続けており、現時点では短期的な支払い能力を充分に有する適切な数値であると考える。
④企業債残高対給水収益比率は年々減少傾向にあり、類似団体との比較においても現時点では適切な数値であると考え</t>
    </r>
    <r>
      <rPr>
        <sz val="11"/>
        <color rgb="FFFF0000"/>
        <rFont val="ＭＳ ゴシック"/>
        <family val="3"/>
        <charset val="128"/>
      </rPr>
      <t>られるが、浄水場のひとつが更新時期を迎えており、今後増加するものと考えられる。</t>
    </r>
    <r>
      <rPr>
        <sz val="11"/>
        <color theme="1"/>
        <rFont val="ＭＳ ゴシック"/>
        <family val="3"/>
        <charset val="128"/>
      </rPr>
      <t xml:space="preserve">
⑤料金回収率は100％を下回る推移を続けており、現状、給水に係る費用の一部が一般会計補助金等で賄われている。①の経常収益と関連させ、</t>
    </r>
    <r>
      <rPr>
        <sz val="11"/>
        <color rgb="FFFF0000"/>
        <rFont val="ＭＳ ゴシック"/>
        <family val="3"/>
        <charset val="128"/>
      </rPr>
      <t>料金改定等の</t>
    </r>
    <r>
      <rPr>
        <sz val="11"/>
        <color theme="1"/>
        <rFont val="ＭＳ ゴシック"/>
        <family val="3"/>
        <charset val="128"/>
      </rPr>
      <t>経営改善に向けて取組む必要がある。
⑥給水原価は類似団体と比較し高い数値であり、経営改善に向けて取組む必要がある。
⑦施設利用率は類似団体と比較し高い数値であり、現時点では適正規模であると考える。
⑧有収率は類似団体と比較して高い数値であり、現時点では施設の稼働状況が効率的に収益へ反映されていると考える。</t>
    </r>
    <rPh sb="56" eb="58">
      <t>リョウキン</t>
    </rPh>
    <rPh sb="58" eb="60">
      <t>カイテイ</t>
    </rPh>
    <rPh sb="60" eb="61">
      <t>ナド</t>
    </rPh>
    <rPh sb="281" eb="284">
      <t>ジョウスイジョウ</t>
    </rPh>
    <rPh sb="289" eb="291">
      <t>コウシン</t>
    </rPh>
    <rPh sb="291" eb="293">
      <t>ジキ</t>
    </rPh>
    <rPh sb="294" eb="295">
      <t>ムカ</t>
    </rPh>
    <rPh sb="300" eb="302">
      <t>コンゴ</t>
    </rPh>
    <rPh sb="302" eb="304">
      <t>ゾウカ</t>
    </rPh>
    <rPh sb="309" eb="310">
      <t>カンガ</t>
    </rPh>
    <rPh sb="382" eb="384">
      <t>リョウキン</t>
    </rPh>
    <rPh sb="384" eb="386">
      <t>カイテイ</t>
    </rPh>
    <rPh sb="386" eb="387">
      <t>ナド</t>
    </rPh>
    <phoneticPr fontId="4"/>
  </si>
  <si>
    <r>
      <t>①有形固定資産減価償却率は類似団体平均を上回る推移を続けている、これは当町の給水区域が広範囲に分布しており管路延長も長いことから更新費用が多額となり更新が進んでいないためである。将来的に施設等の更新の必要性がより高まることが見込まれることから、今後は経営戦略改定において再検討を行い計画的な経年化対策を進める予定。
②管路経年化率は右肩上がりの推移を続けており、類似団体と比較しても高い数値にあることから、①も踏まえ計画的な施設更新を進めていく必要があると考える。
③</t>
    </r>
    <r>
      <rPr>
        <sz val="11"/>
        <color rgb="FFFF0000"/>
        <rFont val="ＭＳ ゴシック"/>
        <family val="3"/>
        <charset val="128"/>
      </rPr>
      <t>令和５年度の管路更新率は一部管路を更新したため類似団体の平均を上回りましたが、①②を踏まえると</t>
    </r>
    <r>
      <rPr>
        <sz val="11"/>
        <color theme="1"/>
        <rFont val="ＭＳ ゴシック"/>
        <family val="3"/>
        <charset val="128"/>
      </rPr>
      <t>今後更新を要する管路の増加も見込まれることから、経営バランスは注視しつつ、計画的な施設更新の検討が必要と考える。</t>
    </r>
    <rPh sb="234" eb="236">
      <t>レイワ</t>
    </rPh>
    <rPh sb="237" eb="239">
      <t>ネンド</t>
    </rPh>
    <rPh sb="240" eb="242">
      <t>カンロ</t>
    </rPh>
    <rPh sb="242" eb="245">
      <t>コウシンリツ</t>
    </rPh>
    <rPh sb="246" eb="248">
      <t>イチブ</t>
    </rPh>
    <rPh sb="248" eb="250">
      <t>カンロ</t>
    </rPh>
    <rPh sb="251" eb="253">
      <t>コウシン</t>
    </rPh>
    <rPh sb="262" eb="264">
      <t>ヘイキン</t>
    </rPh>
    <rPh sb="265" eb="267">
      <t>ウワマワ</t>
    </rPh>
    <phoneticPr fontId="4"/>
  </si>
  <si>
    <r>
      <t>令和２年度以降、料金収入は横ばいで推移しているが、修繕費や動力費等の営業費用が上昇傾向であるため経常収支比率、累積欠損金、料金回収率、給水原価が悪化している。また今後</t>
    </r>
    <r>
      <rPr>
        <sz val="11"/>
        <color rgb="FFFF0000"/>
        <rFont val="ＭＳ ゴシック"/>
        <family val="3"/>
        <charset val="128"/>
      </rPr>
      <t>浄水場や管路</t>
    </r>
    <r>
      <rPr>
        <sz val="11"/>
        <color theme="1"/>
        <rFont val="ＭＳ ゴシック"/>
        <family val="3"/>
        <charset val="128"/>
      </rPr>
      <t>の更新に伴いより建設改良等に要する経費の増大が見込まれることから</t>
    </r>
    <r>
      <rPr>
        <sz val="11"/>
        <color rgb="FFFF0000"/>
        <rFont val="ＭＳ ゴシック"/>
        <family val="3"/>
        <charset val="128"/>
      </rPr>
      <t>、経営戦略を改定し、適切な水準へ料金を改定するとともに、経費節減等幅広</t>
    </r>
    <r>
      <rPr>
        <sz val="11"/>
        <color theme="1"/>
        <rFont val="ＭＳ ゴシック"/>
        <family val="3"/>
        <charset val="128"/>
      </rPr>
      <t>に経営改善に向けた取り組みを進める必要があると考える。</t>
    </r>
    <rPh sb="83" eb="86">
      <t>ジョウスイジョウ</t>
    </rPh>
    <rPh sb="87" eb="89">
      <t>カンロ</t>
    </rPh>
    <rPh sb="131" eb="133">
      <t>テキセツ</t>
    </rPh>
    <rPh sb="134" eb="136">
      <t>スイジュン</t>
    </rPh>
    <rPh sb="137" eb="139">
      <t>リョウキン</t>
    </rPh>
    <rPh sb="140" eb="142">
      <t>カイテイ</t>
    </rPh>
    <rPh sb="153" eb="154">
      <t>ナド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</si>
</sst>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0.3</c:v>
                </c:pt>
                <c:pt idx="1">
                  <c:v>0.16</c:v>
                </c:pt>
                <c:pt idx="2">
                  <c:v>0.13</c:v>
                </c:pt>
                <c:pt idx="3">
                  <c:v>0.37</c:v>
                </c:pt>
                <c:pt idx="4">
                  <c:v>5.24</c:v>
                </c:pt>
              </c:numCache>
            </c:numRef>
          </c:val>
          <c:extLst>
            <c:ext xmlns:c16="http://schemas.microsoft.com/office/drawing/2014/chart" uri="{C3380CC4-5D6E-409C-BE32-E72D297353CC}">
              <c16:uniqueId val="{00000000-05D4-4997-B716-818F113120A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0.4</c:v>
                </c:pt>
                <c:pt idx="2">
                  <c:v>0.36</c:v>
                </c:pt>
                <c:pt idx="3">
                  <c:v>0.56999999999999995</c:v>
                </c:pt>
                <c:pt idx="4">
                  <c:v>0.56000000000000005</c:v>
                </c:pt>
              </c:numCache>
            </c:numRef>
          </c:val>
          <c:smooth val="0"/>
          <c:extLst>
            <c:ext xmlns:c16="http://schemas.microsoft.com/office/drawing/2014/chart" uri="{C3380CC4-5D6E-409C-BE32-E72D297353CC}">
              <c16:uniqueId val="{00000001-05D4-4997-B716-818F113120A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61.53</c:v>
                </c:pt>
                <c:pt idx="1">
                  <c:v>65.39</c:v>
                </c:pt>
                <c:pt idx="2">
                  <c:v>64.27</c:v>
                </c:pt>
                <c:pt idx="3">
                  <c:v>63.64</c:v>
                </c:pt>
                <c:pt idx="4">
                  <c:v>66.39</c:v>
                </c:pt>
              </c:numCache>
            </c:numRef>
          </c:val>
          <c:extLst>
            <c:ext xmlns:c16="http://schemas.microsoft.com/office/drawing/2014/chart" uri="{C3380CC4-5D6E-409C-BE32-E72D297353CC}">
              <c16:uniqueId val="{00000000-6DB3-4F9C-8CF8-72B7BB2BFB1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49.38</c:v>
                </c:pt>
                <c:pt idx="2">
                  <c:v>50.09</c:v>
                </c:pt>
                <c:pt idx="3">
                  <c:v>50.1</c:v>
                </c:pt>
                <c:pt idx="4">
                  <c:v>49.76</c:v>
                </c:pt>
              </c:numCache>
            </c:numRef>
          </c:val>
          <c:smooth val="0"/>
          <c:extLst>
            <c:ext xmlns:c16="http://schemas.microsoft.com/office/drawing/2014/chart" uri="{C3380CC4-5D6E-409C-BE32-E72D297353CC}">
              <c16:uniqueId val="{00000001-6DB3-4F9C-8CF8-72B7BB2BFB1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89.86</c:v>
                </c:pt>
                <c:pt idx="1">
                  <c:v>87.84</c:v>
                </c:pt>
                <c:pt idx="2">
                  <c:v>87.21</c:v>
                </c:pt>
                <c:pt idx="3">
                  <c:v>86.87</c:v>
                </c:pt>
                <c:pt idx="4">
                  <c:v>85.34</c:v>
                </c:pt>
              </c:numCache>
            </c:numRef>
          </c:val>
          <c:extLst>
            <c:ext xmlns:c16="http://schemas.microsoft.com/office/drawing/2014/chart" uri="{C3380CC4-5D6E-409C-BE32-E72D297353CC}">
              <c16:uniqueId val="{00000000-22ED-4B0B-B25E-09AF2B0D337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78.09</c:v>
                </c:pt>
                <c:pt idx="1">
                  <c:v>78.010000000000005</c:v>
                </c:pt>
                <c:pt idx="2">
                  <c:v>77.599999999999994</c:v>
                </c:pt>
                <c:pt idx="3">
                  <c:v>77.3</c:v>
                </c:pt>
                <c:pt idx="4">
                  <c:v>76.64</c:v>
                </c:pt>
              </c:numCache>
            </c:numRef>
          </c:val>
          <c:smooth val="0"/>
          <c:extLst>
            <c:ext xmlns:c16="http://schemas.microsoft.com/office/drawing/2014/chart" uri="{C3380CC4-5D6E-409C-BE32-E72D297353CC}">
              <c16:uniqueId val="{00000001-22ED-4B0B-B25E-09AF2B0D337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96.22</c:v>
                </c:pt>
                <c:pt idx="1">
                  <c:v>104.19</c:v>
                </c:pt>
                <c:pt idx="2">
                  <c:v>100.96</c:v>
                </c:pt>
                <c:pt idx="3">
                  <c:v>94.7</c:v>
                </c:pt>
                <c:pt idx="4">
                  <c:v>93.31</c:v>
                </c:pt>
              </c:numCache>
            </c:numRef>
          </c:val>
          <c:extLst>
            <c:ext xmlns:c16="http://schemas.microsoft.com/office/drawing/2014/chart" uri="{C3380CC4-5D6E-409C-BE32-E72D297353CC}">
              <c16:uniqueId val="{00000000-8AE9-44C9-92EF-1E66F9B7021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104.35</c:v>
                </c:pt>
                <c:pt idx="1">
                  <c:v>105.34</c:v>
                </c:pt>
                <c:pt idx="2">
                  <c:v>105.77</c:v>
                </c:pt>
                <c:pt idx="3">
                  <c:v>104.82</c:v>
                </c:pt>
                <c:pt idx="4">
                  <c:v>106.46</c:v>
                </c:pt>
              </c:numCache>
            </c:numRef>
          </c:val>
          <c:smooth val="0"/>
          <c:extLst>
            <c:ext xmlns:c16="http://schemas.microsoft.com/office/drawing/2014/chart" uri="{C3380CC4-5D6E-409C-BE32-E72D297353CC}">
              <c16:uniqueId val="{00000001-8AE9-44C9-92EF-1E66F9B7021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50.69</c:v>
                </c:pt>
                <c:pt idx="1">
                  <c:v>52.39</c:v>
                </c:pt>
                <c:pt idx="2">
                  <c:v>54.57</c:v>
                </c:pt>
                <c:pt idx="3">
                  <c:v>56.32</c:v>
                </c:pt>
                <c:pt idx="4">
                  <c:v>53.31</c:v>
                </c:pt>
              </c:numCache>
            </c:numRef>
          </c:val>
          <c:extLst>
            <c:ext xmlns:c16="http://schemas.microsoft.com/office/drawing/2014/chart" uri="{C3380CC4-5D6E-409C-BE32-E72D297353CC}">
              <c16:uniqueId val="{00000000-6D25-4CDF-9F37-426BD6A9CB0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47.31</c:v>
                </c:pt>
                <c:pt idx="1">
                  <c:v>47.5</c:v>
                </c:pt>
                <c:pt idx="2">
                  <c:v>48.41</c:v>
                </c:pt>
                <c:pt idx="3">
                  <c:v>50.02</c:v>
                </c:pt>
                <c:pt idx="4">
                  <c:v>51.38</c:v>
                </c:pt>
              </c:numCache>
            </c:numRef>
          </c:val>
          <c:smooth val="0"/>
          <c:extLst>
            <c:ext xmlns:c16="http://schemas.microsoft.com/office/drawing/2014/chart" uri="{C3380CC4-5D6E-409C-BE32-E72D297353CC}">
              <c16:uniqueId val="{00000001-6D25-4CDF-9F37-426BD6A9CB0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26.14</c:v>
                </c:pt>
                <c:pt idx="1">
                  <c:v>26.71</c:v>
                </c:pt>
                <c:pt idx="2">
                  <c:v>27.18</c:v>
                </c:pt>
                <c:pt idx="3">
                  <c:v>27.6</c:v>
                </c:pt>
                <c:pt idx="4">
                  <c:v>27.57</c:v>
                </c:pt>
              </c:numCache>
            </c:numRef>
          </c:val>
          <c:extLst>
            <c:ext xmlns:c16="http://schemas.microsoft.com/office/drawing/2014/chart" uri="{C3380CC4-5D6E-409C-BE32-E72D297353CC}">
              <c16:uniqueId val="{00000000-15F6-4AF3-9228-21051642266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17.399999999999999</c:v>
                </c:pt>
                <c:pt idx="2">
                  <c:v>18.64</c:v>
                </c:pt>
                <c:pt idx="3">
                  <c:v>19.510000000000002</c:v>
                </c:pt>
                <c:pt idx="4">
                  <c:v>21.6</c:v>
                </c:pt>
              </c:numCache>
            </c:numRef>
          </c:val>
          <c:smooth val="0"/>
          <c:extLst>
            <c:ext xmlns:c16="http://schemas.microsoft.com/office/drawing/2014/chart" uri="{C3380CC4-5D6E-409C-BE32-E72D297353CC}">
              <c16:uniqueId val="{00000001-15F6-4AF3-9228-21051642266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265.61</c:v>
                </c:pt>
                <c:pt idx="1">
                  <c:v>183.56</c:v>
                </c:pt>
                <c:pt idx="2">
                  <c:v>184.24</c:v>
                </c:pt>
                <c:pt idx="3">
                  <c:v>215.16</c:v>
                </c:pt>
                <c:pt idx="4">
                  <c:v>216.48</c:v>
                </c:pt>
              </c:numCache>
            </c:numRef>
          </c:val>
          <c:extLst>
            <c:ext xmlns:c16="http://schemas.microsoft.com/office/drawing/2014/chart" uri="{C3380CC4-5D6E-409C-BE32-E72D297353CC}">
              <c16:uniqueId val="{00000000-493B-4750-AAE9-158E6871B6F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21.69</c:v>
                </c:pt>
                <c:pt idx="1">
                  <c:v>24.04</c:v>
                </c:pt>
                <c:pt idx="2">
                  <c:v>28.03</c:v>
                </c:pt>
                <c:pt idx="3">
                  <c:v>26.73</c:v>
                </c:pt>
                <c:pt idx="4">
                  <c:v>27.85</c:v>
                </c:pt>
              </c:numCache>
            </c:numRef>
          </c:val>
          <c:smooth val="0"/>
          <c:extLst>
            <c:ext xmlns:c16="http://schemas.microsoft.com/office/drawing/2014/chart" uri="{C3380CC4-5D6E-409C-BE32-E72D297353CC}">
              <c16:uniqueId val="{00000001-493B-4750-AAE9-158E6871B6F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669.56</c:v>
                </c:pt>
                <c:pt idx="1">
                  <c:v>706.63</c:v>
                </c:pt>
                <c:pt idx="2">
                  <c:v>696.95</c:v>
                </c:pt>
                <c:pt idx="3">
                  <c:v>546.89</c:v>
                </c:pt>
                <c:pt idx="4">
                  <c:v>692.38</c:v>
                </c:pt>
              </c:numCache>
            </c:numRef>
          </c:val>
          <c:extLst>
            <c:ext xmlns:c16="http://schemas.microsoft.com/office/drawing/2014/chart" uri="{C3380CC4-5D6E-409C-BE32-E72D297353CC}">
              <c16:uniqueId val="{00000000-5D70-4F85-860B-980B507AF05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301.04000000000002</c:v>
                </c:pt>
                <c:pt idx="1">
                  <c:v>305.08</c:v>
                </c:pt>
                <c:pt idx="2">
                  <c:v>305.33999999999997</c:v>
                </c:pt>
                <c:pt idx="3">
                  <c:v>310.01</c:v>
                </c:pt>
                <c:pt idx="4">
                  <c:v>311.12</c:v>
                </c:pt>
              </c:numCache>
            </c:numRef>
          </c:val>
          <c:smooth val="0"/>
          <c:extLst>
            <c:ext xmlns:c16="http://schemas.microsoft.com/office/drawing/2014/chart" uri="{C3380CC4-5D6E-409C-BE32-E72D297353CC}">
              <c16:uniqueId val="{00000001-5D70-4F85-860B-980B507AF05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359.49</c:v>
                </c:pt>
                <c:pt idx="1">
                  <c:v>314.39999999999998</c:v>
                </c:pt>
                <c:pt idx="2">
                  <c:v>280.64</c:v>
                </c:pt>
                <c:pt idx="3">
                  <c:v>272.31</c:v>
                </c:pt>
                <c:pt idx="4">
                  <c:v>214.93</c:v>
                </c:pt>
              </c:numCache>
            </c:numRef>
          </c:val>
          <c:extLst>
            <c:ext xmlns:c16="http://schemas.microsoft.com/office/drawing/2014/chart" uri="{C3380CC4-5D6E-409C-BE32-E72D297353CC}">
              <c16:uniqueId val="{00000000-DF28-4C26-93E2-B88D89A3294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551.62</c:v>
                </c:pt>
                <c:pt idx="1">
                  <c:v>585.59</c:v>
                </c:pt>
                <c:pt idx="2">
                  <c:v>561.34</c:v>
                </c:pt>
                <c:pt idx="3">
                  <c:v>538.33000000000004</c:v>
                </c:pt>
                <c:pt idx="4">
                  <c:v>515.14</c:v>
                </c:pt>
              </c:numCache>
            </c:numRef>
          </c:val>
          <c:smooth val="0"/>
          <c:extLst>
            <c:ext xmlns:c16="http://schemas.microsoft.com/office/drawing/2014/chart" uri="{C3380CC4-5D6E-409C-BE32-E72D297353CC}">
              <c16:uniqueId val="{00000001-DF28-4C26-93E2-B88D89A3294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64.42</c:v>
                </c:pt>
                <c:pt idx="1">
                  <c:v>75.91</c:v>
                </c:pt>
                <c:pt idx="2">
                  <c:v>65.8</c:v>
                </c:pt>
                <c:pt idx="3">
                  <c:v>58.95</c:v>
                </c:pt>
                <c:pt idx="4">
                  <c:v>59.86</c:v>
                </c:pt>
              </c:numCache>
            </c:numRef>
          </c:val>
          <c:extLst>
            <c:ext xmlns:c16="http://schemas.microsoft.com/office/drawing/2014/chart" uri="{C3380CC4-5D6E-409C-BE32-E72D297353CC}">
              <c16:uniqueId val="{00000000-4556-4904-A85F-87E3FE9C73D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87.11</c:v>
                </c:pt>
                <c:pt idx="1">
                  <c:v>82.78</c:v>
                </c:pt>
                <c:pt idx="2">
                  <c:v>84.82</c:v>
                </c:pt>
                <c:pt idx="3">
                  <c:v>82.29</c:v>
                </c:pt>
                <c:pt idx="4">
                  <c:v>84.16</c:v>
                </c:pt>
              </c:numCache>
            </c:numRef>
          </c:val>
          <c:smooth val="0"/>
          <c:extLst>
            <c:ext xmlns:c16="http://schemas.microsoft.com/office/drawing/2014/chart" uri="{C3380CC4-5D6E-409C-BE32-E72D297353CC}">
              <c16:uniqueId val="{00000001-4556-4904-A85F-87E3FE9C73D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320.36</c:v>
                </c:pt>
                <c:pt idx="1">
                  <c:v>268.48</c:v>
                </c:pt>
                <c:pt idx="2">
                  <c:v>281.99</c:v>
                </c:pt>
                <c:pt idx="3">
                  <c:v>314.14999999999998</c:v>
                </c:pt>
                <c:pt idx="4">
                  <c:v>320.05</c:v>
                </c:pt>
              </c:numCache>
            </c:numRef>
          </c:val>
          <c:extLst>
            <c:ext xmlns:c16="http://schemas.microsoft.com/office/drawing/2014/chart" uri="{C3380CC4-5D6E-409C-BE32-E72D297353CC}">
              <c16:uniqueId val="{00000000-391B-4639-AA4C-EADB625DC0F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223.98</c:v>
                </c:pt>
                <c:pt idx="1">
                  <c:v>225.09</c:v>
                </c:pt>
                <c:pt idx="2">
                  <c:v>224.82</c:v>
                </c:pt>
                <c:pt idx="3">
                  <c:v>230.85</c:v>
                </c:pt>
                <c:pt idx="4">
                  <c:v>230.21</c:v>
                </c:pt>
              </c:numCache>
            </c:numRef>
          </c:val>
          <c:smooth val="0"/>
          <c:extLst>
            <c:ext xmlns:c16="http://schemas.microsoft.com/office/drawing/2014/chart" uri="{C3380CC4-5D6E-409C-BE32-E72D297353CC}">
              <c16:uniqueId val="{00000001-391B-4639-AA4C-EADB625DC0F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0" zoomScaleNormal="5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北海道　大樹町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A8</v>
      </c>
      <c r="X8" s="43"/>
      <c r="Y8" s="43"/>
      <c r="Z8" s="43"/>
      <c r="AA8" s="43"/>
      <c r="AB8" s="43"/>
      <c r="AC8" s="43"/>
      <c r="AD8" s="43" t="str">
        <f>データ!$M$6</f>
        <v>自治体職員</v>
      </c>
      <c r="AE8" s="43"/>
      <c r="AF8" s="43"/>
      <c r="AG8" s="43"/>
      <c r="AH8" s="43"/>
      <c r="AI8" s="43"/>
      <c r="AJ8" s="43"/>
      <c r="AK8" s="2"/>
      <c r="AL8" s="44">
        <f>データ!$R$6</f>
        <v>5337</v>
      </c>
      <c r="AM8" s="44"/>
      <c r="AN8" s="44"/>
      <c r="AO8" s="44"/>
      <c r="AP8" s="44"/>
      <c r="AQ8" s="44"/>
      <c r="AR8" s="44"/>
      <c r="AS8" s="44"/>
      <c r="AT8" s="45">
        <f>データ!$S$6</f>
        <v>815.67</v>
      </c>
      <c r="AU8" s="46"/>
      <c r="AV8" s="46"/>
      <c r="AW8" s="46"/>
      <c r="AX8" s="46"/>
      <c r="AY8" s="46"/>
      <c r="AZ8" s="46"/>
      <c r="BA8" s="46"/>
      <c r="BB8" s="47">
        <f>データ!$T$6</f>
        <v>6.54</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92.6</v>
      </c>
      <c r="J10" s="46"/>
      <c r="K10" s="46"/>
      <c r="L10" s="46"/>
      <c r="M10" s="46"/>
      <c r="N10" s="46"/>
      <c r="O10" s="80"/>
      <c r="P10" s="47">
        <f>データ!$P$6</f>
        <v>99.74</v>
      </c>
      <c r="Q10" s="47"/>
      <c r="R10" s="47"/>
      <c r="S10" s="47"/>
      <c r="T10" s="47"/>
      <c r="U10" s="47"/>
      <c r="V10" s="47"/>
      <c r="W10" s="44">
        <f>データ!$Q$6</f>
        <v>5369</v>
      </c>
      <c r="X10" s="44"/>
      <c r="Y10" s="44"/>
      <c r="Z10" s="44"/>
      <c r="AA10" s="44"/>
      <c r="AB10" s="44"/>
      <c r="AC10" s="44"/>
      <c r="AD10" s="2"/>
      <c r="AE10" s="2"/>
      <c r="AF10" s="2"/>
      <c r="AG10" s="2"/>
      <c r="AH10" s="2"/>
      <c r="AI10" s="2"/>
      <c r="AJ10" s="2"/>
      <c r="AK10" s="2"/>
      <c r="AL10" s="44">
        <f>データ!$U$6</f>
        <v>5327</v>
      </c>
      <c r="AM10" s="44"/>
      <c r="AN10" s="44"/>
      <c r="AO10" s="44"/>
      <c r="AP10" s="44"/>
      <c r="AQ10" s="44"/>
      <c r="AR10" s="44"/>
      <c r="AS10" s="44"/>
      <c r="AT10" s="45">
        <f>データ!$V$6</f>
        <v>273.7</v>
      </c>
      <c r="AU10" s="46"/>
      <c r="AV10" s="46"/>
      <c r="AW10" s="46"/>
      <c r="AX10" s="46"/>
      <c r="AY10" s="46"/>
      <c r="AZ10" s="46"/>
      <c r="BA10" s="46"/>
      <c r="BB10" s="47">
        <f>データ!$W$6</f>
        <v>19.46</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108</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109</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110</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sXDNemxwpRWeeu29gPq8pPOT37/CXvEXlFUNOiiiQbv9r7N0Y6T54OokUUO5X1kYt4XxZCxCCG8onVFoHzxpxQ==" saltValue="NXBYP3lF/5tjOvGuPuGSE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27</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52</v>
      </c>
      <c r="B4" s="17"/>
      <c r="C4" s="17"/>
      <c r="D4" s="17"/>
      <c r="E4" s="17"/>
      <c r="F4" s="17"/>
      <c r="G4" s="17"/>
      <c r="H4" s="85"/>
      <c r="I4" s="86"/>
      <c r="J4" s="86"/>
      <c r="K4" s="86"/>
      <c r="L4" s="86"/>
      <c r="M4" s="86"/>
      <c r="N4" s="86"/>
      <c r="O4" s="86"/>
      <c r="P4" s="86"/>
      <c r="Q4" s="86"/>
      <c r="R4" s="86"/>
      <c r="S4" s="86"/>
      <c r="T4" s="86"/>
      <c r="U4" s="86"/>
      <c r="V4" s="86"/>
      <c r="W4" s="87"/>
      <c r="X4" s="81" t="s">
        <v>53</v>
      </c>
      <c r="Y4" s="81"/>
      <c r="Z4" s="81"/>
      <c r="AA4" s="81"/>
      <c r="AB4" s="81"/>
      <c r="AC4" s="81"/>
      <c r="AD4" s="81"/>
      <c r="AE4" s="81"/>
      <c r="AF4" s="81"/>
      <c r="AG4" s="81"/>
      <c r="AH4" s="81"/>
      <c r="AI4" s="81" t="s">
        <v>54</v>
      </c>
      <c r="AJ4" s="81"/>
      <c r="AK4" s="81"/>
      <c r="AL4" s="81"/>
      <c r="AM4" s="81"/>
      <c r="AN4" s="81"/>
      <c r="AO4" s="81"/>
      <c r="AP4" s="81"/>
      <c r="AQ4" s="81"/>
      <c r="AR4" s="81"/>
      <c r="AS4" s="81"/>
      <c r="AT4" s="81" t="s">
        <v>55</v>
      </c>
      <c r="AU4" s="81"/>
      <c r="AV4" s="81"/>
      <c r="AW4" s="81"/>
      <c r="AX4" s="81"/>
      <c r="AY4" s="81"/>
      <c r="AZ4" s="81"/>
      <c r="BA4" s="81"/>
      <c r="BB4" s="81"/>
      <c r="BC4" s="81"/>
      <c r="BD4" s="81"/>
      <c r="BE4" s="81" t="s">
        <v>56</v>
      </c>
      <c r="BF4" s="81"/>
      <c r="BG4" s="81"/>
      <c r="BH4" s="81"/>
      <c r="BI4" s="81"/>
      <c r="BJ4" s="81"/>
      <c r="BK4" s="81"/>
      <c r="BL4" s="81"/>
      <c r="BM4" s="81"/>
      <c r="BN4" s="81"/>
      <c r="BO4" s="81"/>
      <c r="BP4" s="81" t="s">
        <v>57</v>
      </c>
      <c r="BQ4" s="81"/>
      <c r="BR4" s="81"/>
      <c r="BS4" s="81"/>
      <c r="BT4" s="81"/>
      <c r="BU4" s="81"/>
      <c r="BV4" s="81"/>
      <c r="BW4" s="81"/>
      <c r="BX4" s="81"/>
      <c r="BY4" s="81"/>
      <c r="BZ4" s="81"/>
      <c r="CA4" s="81" t="s">
        <v>58</v>
      </c>
      <c r="CB4" s="81"/>
      <c r="CC4" s="81"/>
      <c r="CD4" s="81"/>
      <c r="CE4" s="81"/>
      <c r="CF4" s="81"/>
      <c r="CG4" s="81"/>
      <c r="CH4" s="81"/>
      <c r="CI4" s="81"/>
      <c r="CJ4" s="81"/>
      <c r="CK4" s="81"/>
      <c r="CL4" s="81" t="s">
        <v>59</v>
      </c>
      <c r="CM4" s="81"/>
      <c r="CN4" s="81"/>
      <c r="CO4" s="81"/>
      <c r="CP4" s="81"/>
      <c r="CQ4" s="81"/>
      <c r="CR4" s="81"/>
      <c r="CS4" s="81"/>
      <c r="CT4" s="81"/>
      <c r="CU4" s="81"/>
      <c r="CV4" s="81"/>
      <c r="CW4" s="81" t="s">
        <v>60</v>
      </c>
      <c r="CX4" s="81"/>
      <c r="CY4" s="81"/>
      <c r="CZ4" s="81"/>
      <c r="DA4" s="81"/>
      <c r="DB4" s="81"/>
      <c r="DC4" s="81"/>
      <c r="DD4" s="81"/>
      <c r="DE4" s="81"/>
      <c r="DF4" s="81"/>
      <c r="DG4" s="81"/>
      <c r="DH4" s="81" t="s">
        <v>61</v>
      </c>
      <c r="DI4" s="81"/>
      <c r="DJ4" s="81"/>
      <c r="DK4" s="81"/>
      <c r="DL4" s="81"/>
      <c r="DM4" s="81"/>
      <c r="DN4" s="81"/>
      <c r="DO4" s="81"/>
      <c r="DP4" s="81"/>
      <c r="DQ4" s="81"/>
      <c r="DR4" s="81"/>
      <c r="DS4" s="81" t="s">
        <v>62</v>
      </c>
      <c r="DT4" s="81"/>
      <c r="DU4" s="81"/>
      <c r="DV4" s="81"/>
      <c r="DW4" s="81"/>
      <c r="DX4" s="81"/>
      <c r="DY4" s="81"/>
      <c r="DZ4" s="81"/>
      <c r="EA4" s="81"/>
      <c r="EB4" s="81"/>
      <c r="EC4" s="81"/>
      <c r="ED4" s="81" t="s">
        <v>63</v>
      </c>
      <c r="EE4" s="81"/>
      <c r="EF4" s="81"/>
      <c r="EG4" s="81"/>
      <c r="EH4" s="81"/>
      <c r="EI4" s="81"/>
      <c r="EJ4" s="81"/>
      <c r="EK4" s="81"/>
      <c r="EL4" s="81"/>
      <c r="EM4" s="81"/>
      <c r="EN4" s="81"/>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2023</v>
      </c>
      <c r="C6" s="20">
        <f t="shared" ref="C6:W6" si="3">C7</f>
        <v>16411</v>
      </c>
      <c r="D6" s="20">
        <f t="shared" si="3"/>
        <v>46</v>
      </c>
      <c r="E6" s="20">
        <f t="shared" si="3"/>
        <v>1</v>
      </c>
      <c r="F6" s="20">
        <f t="shared" si="3"/>
        <v>0</v>
      </c>
      <c r="G6" s="20">
        <f t="shared" si="3"/>
        <v>1</v>
      </c>
      <c r="H6" s="20" t="str">
        <f t="shared" si="3"/>
        <v>北海道　大樹町</v>
      </c>
      <c r="I6" s="20" t="str">
        <f t="shared" si="3"/>
        <v>法適用</v>
      </c>
      <c r="J6" s="20" t="str">
        <f t="shared" si="3"/>
        <v>水道事業</v>
      </c>
      <c r="K6" s="20" t="str">
        <f t="shared" si="3"/>
        <v>末端給水事業</v>
      </c>
      <c r="L6" s="20" t="str">
        <f t="shared" si="3"/>
        <v>A8</v>
      </c>
      <c r="M6" s="20" t="str">
        <f t="shared" si="3"/>
        <v>自治体職員</v>
      </c>
      <c r="N6" s="21" t="str">
        <f t="shared" si="3"/>
        <v>-</v>
      </c>
      <c r="O6" s="21">
        <f t="shared" si="3"/>
        <v>92.6</v>
      </c>
      <c r="P6" s="21">
        <f t="shared" si="3"/>
        <v>99.74</v>
      </c>
      <c r="Q6" s="21">
        <f t="shared" si="3"/>
        <v>5369</v>
      </c>
      <c r="R6" s="21">
        <f t="shared" si="3"/>
        <v>5337</v>
      </c>
      <c r="S6" s="21">
        <f t="shared" si="3"/>
        <v>815.67</v>
      </c>
      <c r="T6" s="21">
        <f t="shared" si="3"/>
        <v>6.54</v>
      </c>
      <c r="U6" s="21">
        <f t="shared" si="3"/>
        <v>5327</v>
      </c>
      <c r="V6" s="21">
        <f t="shared" si="3"/>
        <v>273.7</v>
      </c>
      <c r="W6" s="21">
        <f t="shared" si="3"/>
        <v>19.46</v>
      </c>
      <c r="X6" s="22">
        <f>IF(X7="",NA(),X7)</f>
        <v>96.22</v>
      </c>
      <c r="Y6" s="22">
        <f t="shared" ref="Y6:AG6" si="4">IF(Y7="",NA(),Y7)</f>
        <v>104.19</v>
      </c>
      <c r="Z6" s="22">
        <f t="shared" si="4"/>
        <v>100.96</v>
      </c>
      <c r="AA6" s="22">
        <f t="shared" si="4"/>
        <v>94.7</v>
      </c>
      <c r="AB6" s="22">
        <f t="shared" si="4"/>
        <v>93.31</v>
      </c>
      <c r="AC6" s="22">
        <f t="shared" si="4"/>
        <v>104.35</v>
      </c>
      <c r="AD6" s="22">
        <f t="shared" si="4"/>
        <v>105.34</v>
      </c>
      <c r="AE6" s="22">
        <f t="shared" si="4"/>
        <v>105.77</v>
      </c>
      <c r="AF6" s="22">
        <f t="shared" si="4"/>
        <v>104.82</v>
      </c>
      <c r="AG6" s="22">
        <f t="shared" si="4"/>
        <v>106.46</v>
      </c>
      <c r="AH6" s="21" t="str">
        <f>IF(AH7="","",IF(AH7="-","【-】","【"&amp;SUBSTITUTE(TEXT(AH7,"#,##0.00"),"-","△")&amp;"】"))</f>
        <v>【108.24】</v>
      </c>
      <c r="AI6" s="22">
        <f>IF(AI7="",NA(),AI7)</f>
        <v>265.61</v>
      </c>
      <c r="AJ6" s="22">
        <f t="shared" ref="AJ6:AR6" si="5">IF(AJ7="",NA(),AJ7)</f>
        <v>183.56</v>
      </c>
      <c r="AK6" s="22">
        <f t="shared" si="5"/>
        <v>184.24</v>
      </c>
      <c r="AL6" s="22">
        <f t="shared" si="5"/>
        <v>215.16</v>
      </c>
      <c r="AM6" s="22">
        <f t="shared" si="5"/>
        <v>216.48</v>
      </c>
      <c r="AN6" s="22">
        <f t="shared" si="5"/>
        <v>21.69</v>
      </c>
      <c r="AO6" s="22">
        <f t="shared" si="5"/>
        <v>24.04</v>
      </c>
      <c r="AP6" s="22">
        <f t="shared" si="5"/>
        <v>28.03</v>
      </c>
      <c r="AQ6" s="22">
        <f t="shared" si="5"/>
        <v>26.73</v>
      </c>
      <c r="AR6" s="22">
        <f t="shared" si="5"/>
        <v>27.85</v>
      </c>
      <c r="AS6" s="21" t="str">
        <f>IF(AS7="","",IF(AS7="-","【-】","【"&amp;SUBSTITUTE(TEXT(AS7,"#,##0.00"),"-","△")&amp;"】"))</f>
        <v>【1.50】</v>
      </c>
      <c r="AT6" s="22">
        <f>IF(AT7="",NA(),AT7)</f>
        <v>669.56</v>
      </c>
      <c r="AU6" s="22">
        <f t="shared" ref="AU6:BC6" si="6">IF(AU7="",NA(),AU7)</f>
        <v>706.63</v>
      </c>
      <c r="AV6" s="22">
        <f t="shared" si="6"/>
        <v>696.95</v>
      </c>
      <c r="AW6" s="22">
        <f t="shared" si="6"/>
        <v>546.89</v>
      </c>
      <c r="AX6" s="22">
        <f t="shared" si="6"/>
        <v>692.38</v>
      </c>
      <c r="AY6" s="22">
        <f t="shared" si="6"/>
        <v>301.04000000000002</v>
      </c>
      <c r="AZ6" s="22">
        <f t="shared" si="6"/>
        <v>305.08</v>
      </c>
      <c r="BA6" s="22">
        <f t="shared" si="6"/>
        <v>305.33999999999997</v>
      </c>
      <c r="BB6" s="22">
        <f t="shared" si="6"/>
        <v>310.01</v>
      </c>
      <c r="BC6" s="22">
        <f t="shared" si="6"/>
        <v>311.12</v>
      </c>
      <c r="BD6" s="21" t="str">
        <f>IF(BD7="","",IF(BD7="-","【-】","【"&amp;SUBSTITUTE(TEXT(BD7,"#,##0.00"),"-","△")&amp;"】"))</f>
        <v>【243.36】</v>
      </c>
      <c r="BE6" s="22">
        <f>IF(BE7="",NA(),BE7)</f>
        <v>359.49</v>
      </c>
      <c r="BF6" s="22">
        <f t="shared" ref="BF6:BN6" si="7">IF(BF7="",NA(),BF7)</f>
        <v>314.39999999999998</v>
      </c>
      <c r="BG6" s="22">
        <f t="shared" si="7"/>
        <v>280.64</v>
      </c>
      <c r="BH6" s="22">
        <f t="shared" si="7"/>
        <v>272.31</v>
      </c>
      <c r="BI6" s="22">
        <f t="shared" si="7"/>
        <v>214.93</v>
      </c>
      <c r="BJ6" s="22">
        <f t="shared" si="7"/>
        <v>551.62</v>
      </c>
      <c r="BK6" s="22">
        <f t="shared" si="7"/>
        <v>585.59</v>
      </c>
      <c r="BL6" s="22">
        <f t="shared" si="7"/>
        <v>561.34</v>
      </c>
      <c r="BM6" s="22">
        <f t="shared" si="7"/>
        <v>538.33000000000004</v>
      </c>
      <c r="BN6" s="22">
        <f t="shared" si="7"/>
        <v>515.14</v>
      </c>
      <c r="BO6" s="21" t="str">
        <f>IF(BO7="","",IF(BO7="-","【-】","【"&amp;SUBSTITUTE(TEXT(BO7,"#,##0.00"),"-","△")&amp;"】"))</f>
        <v>【265.93】</v>
      </c>
      <c r="BP6" s="22">
        <f>IF(BP7="",NA(),BP7)</f>
        <v>64.42</v>
      </c>
      <c r="BQ6" s="22">
        <f t="shared" ref="BQ6:BY6" si="8">IF(BQ7="",NA(),BQ7)</f>
        <v>75.91</v>
      </c>
      <c r="BR6" s="22">
        <f t="shared" si="8"/>
        <v>65.8</v>
      </c>
      <c r="BS6" s="22">
        <f t="shared" si="8"/>
        <v>58.95</v>
      </c>
      <c r="BT6" s="22">
        <f t="shared" si="8"/>
        <v>59.86</v>
      </c>
      <c r="BU6" s="22">
        <f t="shared" si="8"/>
        <v>87.11</v>
      </c>
      <c r="BV6" s="22">
        <f t="shared" si="8"/>
        <v>82.78</v>
      </c>
      <c r="BW6" s="22">
        <f t="shared" si="8"/>
        <v>84.82</v>
      </c>
      <c r="BX6" s="22">
        <f t="shared" si="8"/>
        <v>82.29</v>
      </c>
      <c r="BY6" s="22">
        <f t="shared" si="8"/>
        <v>84.16</v>
      </c>
      <c r="BZ6" s="21" t="str">
        <f>IF(BZ7="","",IF(BZ7="-","【-】","【"&amp;SUBSTITUTE(TEXT(BZ7,"#,##0.00"),"-","△")&amp;"】"))</f>
        <v>【97.82】</v>
      </c>
      <c r="CA6" s="22">
        <f>IF(CA7="",NA(),CA7)</f>
        <v>320.36</v>
      </c>
      <c r="CB6" s="22">
        <f t="shared" ref="CB6:CJ6" si="9">IF(CB7="",NA(),CB7)</f>
        <v>268.48</v>
      </c>
      <c r="CC6" s="22">
        <f t="shared" si="9"/>
        <v>281.99</v>
      </c>
      <c r="CD6" s="22">
        <f t="shared" si="9"/>
        <v>314.14999999999998</v>
      </c>
      <c r="CE6" s="22">
        <f t="shared" si="9"/>
        <v>320.05</v>
      </c>
      <c r="CF6" s="22">
        <f t="shared" si="9"/>
        <v>223.98</v>
      </c>
      <c r="CG6" s="22">
        <f t="shared" si="9"/>
        <v>225.09</v>
      </c>
      <c r="CH6" s="22">
        <f t="shared" si="9"/>
        <v>224.82</v>
      </c>
      <c r="CI6" s="22">
        <f t="shared" si="9"/>
        <v>230.85</v>
      </c>
      <c r="CJ6" s="22">
        <f t="shared" si="9"/>
        <v>230.21</v>
      </c>
      <c r="CK6" s="21" t="str">
        <f>IF(CK7="","",IF(CK7="-","【-】","【"&amp;SUBSTITUTE(TEXT(CK7,"#,##0.00"),"-","△")&amp;"】"))</f>
        <v>【177.56】</v>
      </c>
      <c r="CL6" s="22">
        <f>IF(CL7="",NA(),CL7)</f>
        <v>61.53</v>
      </c>
      <c r="CM6" s="22">
        <f t="shared" ref="CM6:CU6" si="10">IF(CM7="",NA(),CM7)</f>
        <v>65.39</v>
      </c>
      <c r="CN6" s="22">
        <f t="shared" si="10"/>
        <v>64.27</v>
      </c>
      <c r="CO6" s="22">
        <f t="shared" si="10"/>
        <v>63.64</v>
      </c>
      <c r="CP6" s="22">
        <f t="shared" si="10"/>
        <v>66.39</v>
      </c>
      <c r="CQ6" s="22">
        <f t="shared" si="10"/>
        <v>49.64</v>
      </c>
      <c r="CR6" s="22">
        <f t="shared" si="10"/>
        <v>49.38</v>
      </c>
      <c r="CS6" s="22">
        <f t="shared" si="10"/>
        <v>50.09</v>
      </c>
      <c r="CT6" s="22">
        <f t="shared" si="10"/>
        <v>50.1</v>
      </c>
      <c r="CU6" s="22">
        <f t="shared" si="10"/>
        <v>49.76</v>
      </c>
      <c r="CV6" s="21" t="str">
        <f>IF(CV7="","",IF(CV7="-","【-】","【"&amp;SUBSTITUTE(TEXT(CV7,"#,##0.00"),"-","△")&amp;"】"))</f>
        <v>【59.81】</v>
      </c>
      <c r="CW6" s="22">
        <f>IF(CW7="",NA(),CW7)</f>
        <v>89.86</v>
      </c>
      <c r="CX6" s="22">
        <f t="shared" ref="CX6:DF6" si="11">IF(CX7="",NA(),CX7)</f>
        <v>87.84</v>
      </c>
      <c r="CY6" s="22">
        <f t="shared" si="11"/>
        <v>87.21</v>
      </c>
      <c r="CZ6" s="22">
        <f t="shared" si="11"/>
        <v>86.87</v>
      </c>
      <c r="DA6" s="22">
        <f t="shared" si="11"/>
        <v>85.34</v>
      </c>
      <c r="DB6" s="22">
        <f t="shared" si="11"/>
        <v>78.09</v>
      </c>
      <c r="DC6" s="22">
        <f t="shared" si="11"/>
        <v>78.010000000000005</v>
      </c>
      <c r="DD6" s="22">
        <f t="shared" si="11"/>
        <v>77.599999999999994</v>
      </c>
      <c r="DE6" s="22">
        <f t="shared" si="11"/>
        <v>77.3</v>
      </c>
      <c r="DF6" s="22">
        <f t="shared" si="11"/>
        <v>76.64</v>
      </c>
      <c r="DG6" s="21" t="str">
        <f>IF(DG7="","",IF(DG7="-","【-】","【"&amp;SUBSTITUTE(TEXT(DG7,"#,##0.00"),"-","△")&amp;"】"))</f>
        <v>【89.42】</v>
      </c>
      <c r="DH6" s="22">
        <f>IF(DH7="",NA(),DH7)</f>
        <v>50.69</v>
      </c>
      <c r="DI6" s="22">
        <f t="shared" ref="DI6:DQ6" si="12">IF(DI7="",NA(),DI7)</f>
        <v>52.39</v>
      </c>
      <c r="DJ6" s="22">
        <f t="shared" si="12"/>
        <v>54.57</v>
      </c>
      <c r="DK6" s="22">
        <f t="shared" si="12"/>
        <v>56.32</v>
      </c>
      <c r="DL6" s="22">
        <f t="shared" si="12"/>
        <v>53.31</v>
      </c>
      <c r="DM6" s="22">
        <f t="shared" si="12"/>
        <v>47.31</v>
      </c>
      <c r="DN6" s="22">
        <f t="shared" si="12"/>
        <v>47.5</v>
      </c>
      <c r="DO6" s="22">
        <f t="shared" si="12"/>
        <v>48.41</v>
      </c>
      <c r="DP6" s="22">
        <f t="shared" si="12"/>
        <v>50.02</v>
      </c>
      <c r="DQ6" s="22">
        <f t="shared" si="12"/>
        <v>51.38</v>
      </c>
      <c r="DR6" s="21" t="str">
        <f>IF(DR7="","",IF(DR7="-","【-】","【"&amp;SUBSTITUTE(TEXT(DR7,"#,##0.00"),"-","△")&amp;"】"))</f>
        <v>【52.02】</v>
      </c>
      <c r="DS6" s="22">
        <f>IF(DS7="",NA(),DS7)</f>
        <v>26.14</v>
      </c>
      <c r="DT6" s="22">
        <f t="shared" ref="DT6:EB6" si="13">IF(DT7="",NA(),DT7)</f>
        <v>26.71</v>
      </c>
      <c r="DU6" s="22">
        <f t="shared" si="13"/>
        <v>27.18</v>
      </c>
      <c r="DV6" s="22">
        <f t="shared" si="13"/>
        <v>27.6</v>
      </c>
      <c r="DW6" s="22">
        <f t="shared" si="13"/>
        <v>27.57</v>
      </c>
      <c r="DX6" s="22">
        <f t="shared" si="13"/>
        <v>16.77</v>
      </c>
      <c r="DY6" s="22">
        <f t="shared" si="13"/>
        <v>17.399999999999999</v>
      </c>
      <c r="DZ6" s="22">
        <f t="shared" si="13"/>
        <v>18.64</v>
      </c>
      <c r="EA6" s="22">
        <f t="shared" si="13"/>
        <v>19.510000000000002</v>
      </c>
      <c r="EB6" s="22">
        <f t="shared" si="13"/>
        <v>21.6</v>
      </c>
      <c r="EC6" s="21" t="str">
        <f>IF(EC7="","",IF(EC7="-","【-】","【"&amp;SUBSTITUTE(TEXT(EC7,"#,##0.00"),"-","△")&amp;"】"))</f>
        <v>【25.37】</v>
      </c>
      <c r="ED6" s="22">
        <f>IF(ED7="",NA(),ED7)</f>
        <v>0.3</v>
      </c>
      <c r="EE6" s="22">
        <f t="shared" ref="EE6:EM6" si="14">IF(EE7="",NA(),EE7)</f>
        <v>0.16</v>
      </c>
      <c r="EF6" s="22">
        <f t="shared" si="14"/>
        <v>0.13</v>
      </c>
      <c r="EG6" s="22">
        <f t="shared" si="14"/>
        <v>0.37</v>
      </c>
      <c r="EH6" s="22">
        <f t="shared" si="14"/>
        <v>5.24</v>
      </c>
      <c r="EI6" s="22">
        <f t="shared" si="14"/>
        <v>0.47</v>
      </c>
      <c r="EJ6" s="22">
        <f t="shared" si="14"/>
        <v>0.4</v>
      </c>
      <c r="EK6" s="22">
        <f t="shared" si="14"/>
        <v>0.36</v>
      </c>
      <c r="EL6" s="22">
        <f t="shared" si="14"/>
        <v>0.56999999999999995</v>
      </c>
      <c r="EM6" s="22">
        <f t="shared" si="14"/>
        <v>0.56000000000000005</v>
      </c>
      <c r="EN6" s="21" t="str">
        <f>IF(EN7="","",IF(EN7="-","【-】","【"&amp;SUBSTITUTE(TEXT(EN7,"#,##0.00"),"-","△")&amp;"】"))</f>
        <v>【0.62】</v>
      </c>
    </row>
    <row r="7" spans="1:144" s="23" customFormat="1" x14ac:dyDescent="0.15">
      <c r="A7" s="15"/>
      <c r="B7" s="24">
        <v>2023</v>
      </c>
      <c r="C7" s="24">
        <v>16411</v>
      </c>
      <c r="D7" s="24">
        <v>46</v>
      </c>
      <c r="E7" s="24">
        <v>1</v>
      </c>
      <c r="F7" s="24">
        <v>0</v>
      </c>
      <c r="G7" s="24">
        <v>1</v>
      </c>
      <c r="H7" s="24" t="s">
        <v>92</v>
      </c>
      <c r="I7" s="24" t="s">
        <v>93</v>
      </c>
      <c r="J7" s="24" t="s">
        <v>94</v>
      </c>
      <c r="K7" s="24" t="s">
        <v>95</v>
      </c>
      <c r="L7" s="24" t="s">
        <v>96</v>
      </c>
      <c r="M7" s="24" t="s">
        <v>97</v>
      </c>
      <c r="N7" s="25" t="s">
        <v>98</v>
      </c>
      <c r="O7" s="25">
        <v>92.6</v>
      </c>
      <c r="P7" s="25">
        <v>99.74</v>
      </c>
      <c r="Q7" s="25">
        <v>5369</v>
      </c>
      <c r="R7" s="25">
        <v>5337</v>
      </c>
      <c r="S7" s="25">
        <v>815.67</v>
      </c>
      <c r="T7" s="25">
        <v>6.54</v>
      </c>
      <c r="U7" s="25">
        <v>5327</v>
      </c>
      <c r="V7" s="25">
        <v>273.7</v>
      </c>
      <c r="W7" s="25">
        <v>19.46</v>
      </c>
      <c r="X7" s="25">
        <v>96.22</v>
      </c>
      <c r="Y7" s="25">
        <v>104.19</v>
      </c>
      <c r="Z7" s="25">
        <v>100.96</v>
      </c>
      <c r="AA7" s="25">
        <v>94.7</v>
      </c>
      <c r="AB7" s="25">
        <v>93.31</v>
      </c>
      <c r="AC7" s="25">
        <v>104.35</v>
      </c>
      <c r="AD7" s="25">
        <v>105.34</v>
      </c>
      <c r="AE7" s="25">
        <v>105.77</v>
      </c>
      <c r="AF7" s="25">
        <v>104.82</v>
      </c>
      <c r="AG7" s="25">
        <v>106.46</v>
      </c>
      <c r="AH7" s="25">
        <v>108.24</v>
      </c>
      <c r="AI7" s="25">
        <v>265.61</v>
      </c>
      <c r="AJ7" s="25">
        <v>183.56</v>
      </c>
      <c r="AK7" s="25">
        <v>184.24</v>
      </c>
      <c r="AL7" s="25">
        <v>215.16</v>
      </c>
      <c r="AM7" s="25">
        <v>216.48</v>
      </c>
      <c r="AN7" s="25">
        <v>21.69</v>
      </c>
      <c r="AO7" s="25">
        <v>24.04</v>
      </c>
      <c r="AP7" s="25">
        <v>28.03</v>
      </c>
      <c r="AQ7" s="25">
        <v>26.73</v>
      </c>
      <c r="AR7" s="25">
        <v>27.85</v>
      </c>
      <c r="AS7" s="25">
        <v>1.5</v>
      </c>
      <c r="AT7" s="25">
        <v>669.56</v>
      </c>
      <c r="AU7" s="25">
        <v>706.63</v>
      </c>
      <c r="AV7" s="25">
        <v>696.95</v>
      </c>
      <c r="AW7" s="25">
        <v>546.89</v>
      </c>
      <c r="AX7" s="25">
        <v>692.38</v>
      </c>
      <c r="AY7" s="25">
        <v>301.04000000000002</v>
      </c>
      <c r="AZ7" s="25">
        <v>305.08</v>
      </c>
      <c r="BA7" s="25">
        <v>305.33999999999997</v>
      </c>
      <c r="BB7" s="25">
        <v>310.01</v>
      </c>
      <c r="BC7" s="25">
        <v>311.12</v>
      </c>
      <c r="BD7" s="25">
        <v>243.36</v>
      </c>
      <c r="BE7" s="25">
        <v>359.49</v>
      </c>
      <c r="BF7" s="25">
        <v>314.39999999999998</v>
      </c>
      <c r="BG7" s="25">
        <v>280.64</v>
      </c>
      <c r="BH7" s="25">
        <v>272.31</v>
      </c>
      <c r="BI7" s="25">
        <v>214.93</v>
      </c>
      <c r="BJ7" s="25">
        <v>551.62</v>
      </c>
      <c r="BK7" s="25">
        <v>585.59</v>
      </c>
      <c r="BL7" s="25">
        <v>561.34</v>
      </c>
      <c r="BM7" s="25">
        <v>538.33000000000004</v>
      </c>
      <c r="BN7" s="25">
        <v>515.14</v>
      </c>
      <c r="BO7" s="25">
        <v>265.93</v>
      </c>
      <c r="BP7" s="25">
        <v>64.42</v>
      </c>
      <c r="BQ7" s="25">
        <v>75.91</v>
      </c>
      <c r="BR7" s="25">
        <v>65.8</v>
      </c>
      <c r="BS7" s="25">
        <v>58.95</v>
      </c>
      <c r="BT7" s="25">
        <v>59.86</v>
      </c>
      <c r="BU7" s="25">
        <v>87.11</v>
      </c>
      <c r="BV7" s="25">
        <v>82.78</v>
      </c>
      <c r="BW7" s="25">
        <v>84.82</v>
      </c>
      <c r="BX7" s="25">
        <v>82.29</v>
      </c>
      <c r="BY7" s="25">
        <v>84.16</v>
      </c>
      <c r="BZ7" s="25">
        <v>97.82</v>
      </c>
      <c r="CA7" s="25">
        <v>320.36</v>
      </c>
      <c r="CB7" s="25">
        <v>268.48</v>
      </c>
      <c r="CC7" s="25">
        <v>281.99</v>
      </c>
      <c r="CD7" s="25">
        <v>314.14999999999998</v>
      </c>
      <c r="CE7" s="25">
        <v>320.05</v>
      </c>
      <c r="CF7" s="25">
        <v>223.98</v>
      </c>
      <c r="CG7" s="25">
        <v>225.09</v>
      </c>
      <c r="CH7" s="25">
        <v>224.82</v>
      </c>
      <c r="CI7" s="25">
        <v>230.85</v>
      </c>
      <c r="CJ7" s="25">
        <v>230.21</v>
      </c>
      <c r="CK7" s="25">
        <v>177.56</v>
      </c>
      <c r="CL7" s="25">
        <v>61.53</v>
      </c>
      <c r="CM7" s="25">
        <v>65.39</v>
      </c>
      <c r="CN7" s="25">
        <v>64.27</v>
      </c>
      <c r="CO7" s="25">
        <v>63.64</v>
      </c>
      <c r="CP7" s="25">
        <v>66.39</v>
      </c>
      <c r="CQ7" s="25">
        <v>49.64</v>
      </c>
      <c r="CR7" s="25">
        <v>49.38</v>
      </c>
      <c r="CS7" s="25">
        <v>50.09</v>
      </c>
      <c r="CT7" s="25">
        <v>50.1</v>
      </c>
      <c r="CU7" s="25">
        <v>49.76</v>
      </c>
      <c r="CV7" s="25">
        <v>59.81</v>
      </c>
      <c r="CW7" s="25">
        <v>89.86</v>
      </c>
      <c r="CX7" s="25">
        <v>87.84</v>
      </c>
      <c r="CY7" s="25">
        <v>87.21</v>
      </c>
      <c r="CZ7" s="25">
        <v>86.87</v>
      </c>
      <c r="DA7" s="25">
        <v>85.34</v>
      </c>
      <c r="DB7" s="25">
        <v>78.09</v>
      </c>
      <c r="DC7" s="25">
        <v>78.010000000000005</v>
      </c>
      <c r="DD7" s="25">
        <v>77.599999999999994</v>
      </c>
      <c r="DE7" s="25">
        <v>77.3</v>
      </c>
      <c r="DF7" s="25">
        <v>76.64</v>
      </c>
      <c r="DG7" s="25">
        <v>89.42</v>
      </c>
      <c r="DH7" s="25">
        <v>50.69</v>
      </c>
      <c r="DI7" s="25">
        <v>52.39</v>
      </c>
      <c r="DJ7" s="25">
        <v>54.57</v>
      </c>
      <c r="DK7" s="25">
        <v>56.32</v>
      </c>
      <c r="DL7" s="25">
        <v>53.31</v>
      </c>
      <c r="DM7" s="25">
        <v>47.31</v>
      </c>
      <c r="DN7" s="25">
        <v>47.5</v>
      </c>
      <c r="DO7" s="25">
        <v>48.41</v>
      </c>
      <c r="DP7" s="25">
        <v>50.02</v>
      </c>
      <c r="DQ7" s="25">
        <v>51.38</v>
      </c>
      <c r="DR7" s="25">
        <v>52.02</v>
      </c>
      <c r="DS7" s="25">
        <v>26.14</v>
      </c>
      <c r="DT7" s="25">
        <v>26.71</v>
      </c>
      <c r="DU7" s="25">
        <v>27.18</v>
      </c>
      <c r="DV7" s="25">
        <v>27.6</v>
      </c>
      <c r="DW7" s="25">
        <v>27.57</v>
      </c>
      <c r="DX7" s="25">
        <v>16.77</v>
      </c>
      <c r="DY7" s="25">
        <v>17.399999999999999</v>
      </c>
      <c r="DZ7" s="25">
        <v>18.64</v>
      </c>
      <c r="EA7" s="25">
        <v>19.510000000000002</v>
      </c>
      <c r="EB7" s="25">
        <v>21.6</v>
      </c>
      <c r="EC7" s="25">
        <v>25.37</v>
      </c>
      <c r="ED7" s="25">
        <v>0.3</v>
      </c>
      <c r="EE7" s="25">
        <v>0.16</v>
      </c>
      <c r="EF7" s="25">
        <v>0.13</v>
      </c>
      <c r="EG7" s="25">
        <v>0.37</v>
      </c>
      <c r="EH7" s="25">
        <v>5.24</v>
      </c>
      <c r="EI7" s="25">
        <v>0.47</v>
      </c>
      <c r="EJ7" s="25">
        <v>0.4</v>
      </c>
      <c r="EK7" s="25">
        <v>0.36</v>
      </c>
      <c r="EL7" s="25">
        <v>0.56999999999999995</v>
      </c>
      <c r="EM7" s="25">
        <v>0.56000000000000005</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104</v>
      </c>
    </row>
    <row r="12" spans="1:144" x14ac:dyDescent="0.15">
      <c r="B12">
        <v>1</v>
      </c>
      <c r="C12">
        <v>1</v>
      </c>
      <c r="D12">
        <v>1</v>
      </c>
      <c r="E12">
        <v>1</v>
      </c>
      <c r="F12">
        <v>1</v>
      </c>
      <c r="G12" t="s">
        <v>105</v>
      </c>
    </row>
    <row r="13" spans="1:144" x14ac:dyDescent="0.15">
      <c r="B13" t="s">
        <v>106</v>
      </c>
      <c r="C13" t="s">
        <v>106</v>
      </c>
      <c r="D13" t="s">
        <v>106</v>
      </c>
      <c r="E13" t="s">
        <v>106</v>
      </c>
      <c r="F13" t="s">
        <v>106</v>
      </c>
      <c r="G13" t="s">
        <v>107</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TKLPCN2259</cp:lastModifiedBy>
  <cp:lastPrinted>2025-01-28T06:16:45Z</cp:lastPrinted>
  <dcterms:created xsi:type="dcterms:W3CDTF">2025-01-24T06:43:35Z</dcterms:created>
  <dcterms:modified xsi:type="dcterms:W3CDTF">2025-01-28T06:17:09Z</dcterms:modified>
  <cp:category/>
</cp:coreProperties>
</file>