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X:\060財政係\02 調査報告\R6\250131〆_公営企業に係る経営比較分析表（令和５年度決算）の分析等について\02_提出\"/>
    </mc:Choice>
  </mc:AlternateContent>
  <xr:revisionPtr revIDLastSave="0" documentId="13_ncr:1_{113A7814-48F0-4529-8C5B-2F67ED53A21B}" xr6:coauthVersionLast="47" xr6:coauthVersionMax="47" xr10:uidLastSave="{00000000-0000-0000-0000-000000000000}"/>
  <workbookProtection workbookAlgorithmName="SHA-512" workbookHashValue="FZotSLIt0ZgNKYAuiDNkwTXDoZFIPQaohfl5xBrQFnM7ZRLHFStSW7Z2izQTA7uakxEBpl7SodmIOA/YU3/0og==" workbookSaltValue="ElVY+EM2KYbKyg5b4x6PRg==" workbookSpinCount="100000" lockStructure="1"/>
  <bookViews>
    <workbookView xWindow="-193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AT8" i="4"/>
  <c r="W8" i="4"/>
  <c r="P8" i="4"/>
</calcChain>
</file>

<file path=xl/sharedStrings.xml><?xml version="1.0" encoding="utf-8"?>
<sst xmlns="http://schemas.openxmlformats.org/spreadsheetml/2006/main" count="275" uniqueCount="116">
  <si>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</si>
  <si>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</si>
  <si>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</si>
  <si>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</si>
  <si>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</si>
  <si>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</si>
  <si>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</si>
  <si>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</si>
  <si>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</si>
  <si>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</si>
  <si>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</si>
  <si>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</si>
  <si>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</si>
  <si>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</si>
  <si>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</si>
  <si>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</si>
  <si>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</si>
  <si>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</si>
  <si>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</si>
  <si>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</si>
  <si>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</si>
  <si>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</si>
  <si>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</si>
  <si>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</si>
  <si>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</si>
  <si>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</si>
  <si>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</si>
  <si>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</si>
  <si>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</si>
  <si>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</si>
  <si>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</si>
  <si>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</si>
  <si>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</si>
  <si>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</si>
  <si>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</si>
  <si>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</si>
  <si>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</si>
  <si>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</si>
  <si>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</si>
  <si>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</si>
  <si>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</si>
  <si>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</si>
  <si>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</si>
  <si>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</si>
  <si>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</si>
  <si>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</si>
  <si>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</si>
  <si>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</si>
  <si>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</si>
  <si>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</si>
  <si>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</si>
  <si>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</si>
  <si>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</si>
  <si>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</si>
  <si>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</si>
  <si>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</si>
  <si>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</si>
  <si>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</si>
  <si>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</si>
  <si>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</si>
  <si>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</si>
  <si>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</si>
  <si>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</si>
  <si>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</si>
  <si>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</si>
  <si>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</si>
  <si>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</si>
  <si>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</si>
  <si>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</si>
  <si>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</si>
  <si>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</si>
  <si>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</si>
  <si>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</si>
  <si>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</si>
  <si>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</si>
  <si>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</si>
  <si>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</si>
  <si>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</si>
  <si>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</si>
  <si>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</si>
  <si>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</si>
  <si>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</si>
  <si>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</si>
  <si>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</si>
  <si>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</si>
  <si>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</si>
  <si>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</si>
  <si>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</si>
  <si>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</si>
  <si>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</si>
  <si>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</si>
  <si>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</si>
  <si>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</si>
  <si>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</si>
  <si>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</si>
  <si>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</si>
  <si>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大樹町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</si>
  <si>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</si>
  <si>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</si>
  <si>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</si>
  <si>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</si>
  <si>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</si>
  <si>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</si>
  <si>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</si>
  <si>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</si>
  <si>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</si>
  <si>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</si>
  <si>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</si>
  <si>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</si>
  <si>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</si>
  <si>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</si>
  <si>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</si>
  <si>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</si>
  <si>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①②③
有形固定資産減価償却率は類似団体と比較して極めて低い水準にあり、施設等の更新についてはストックマネジメント計画に基づき、経営バランスも注視しながら計画的に進めていく。</t>
    <phoneticPr fontId="4"/>
  </si>
  <si>
    <r>
      <t>収入の多くを使用料以外で賄っている現状を踏まえ、</t>
    </r>
    <r>
      <rPr>
        <sz val="11"/>
        <color rgb="FFFF0000"/>
        <rFont val="ＭＳ ゴシック"/>
        <family val="3"/>
        <charset val="128"/>
      </rPr>
      <t>経営戦略の改定に基づく使用料改定も含め、経費節減等の、</t>
    </r>
    <r>
      <rPr>
        <sz val="11"/>
        <color theme="1"/>
        <rFont val="ＭＳ ゴシック"/>
        <family val="3"/>
        <charset val="128"/>
      </rPr>
      <t>幅広に経営改善に向けた取り組みを進める必要があると考える。</t>
    </r>
    <rPh sb="32" eb="33">
      <t>モト</t>
    </rPh>
    <rPh sb="35" eb="38">
      <t>シヨウリョウ</t>
    </rPh>
    <rPh sb="38" eb="40">
      <t>カイテイ</t>
    </rPh>
    <rPh sb="48" eb="49">
      <t>ナド</t>
    </rPh>
    <phoneticPr fontId="4"/>
  </si>
  <si>
    <r>
      <t>①経常収支比率は100％を上回っているものの、経常収益の多くを一般会計からの</t>
    </r>
    <r>
      <rPr>
        <sz val="11"/>
        <color rgb="FFFF0000"/>
        <rFont val="ＭＳ ゴシック"/>
        <family val="3"/>
        <charset val="128"/>
      </rPr>
      <t>基準外繰入金</t>
    </r>
    <r>
      <rPr>
        <sz val="11"/>
        <color theme="1"/>
        <rFont val="ＭＳ ゴシック"/>
        <family val="3"/>
        <charset val="128"/>
      </rPr>
      <t>に依存していることから、</t>
    </r>
    <r>
      <rPr>
        <sz val="11"/>
        <color rgb="FFFF0000"/>
        <rFont val="ＭＳ ゴシック"/>
        <family val="3"/>
        <charset val="128"/>
      </rPr>
      <t>使用料改定等の</t>
    </r>
    <r>
      <rPr>
        <sz val="11"/>
        <color theme="1"/>
        <rFont val="ＭＳ ゴシック"/>
        <family val="3"/>
        <charset val="128"/>
      </rPr>
      <t>経営改善に向けて取組む必要がある。
②累積欠損金比率は０％と良好な数値であるものの、①の経常収益に関連し経営改善に向けて取組む必要がある。
③</t>
    </r>
    <r>
      <rPr>
        <sz val="11"/>
        <color rgb="FFFF0000"/>
        <rFont val="ＭＳ ゴシック"/>
        <family val="3"/>
        <charset val="128"/>
      </rPr>
      <t>流動比率は100％を下回っているものの、算定における流動負債には次年度分企業債償還元金を含んでおり、これを除くと流動比率は100％を超えることから短期的な支払い能力を充分に有する適切な数値であると考える。</t>
    </r>
    <r>
      <rPr>
        <sz val="11"/>
        <color theme="1"/>
        <rFont val="ＭＳ ゴシック"/>
        <family val="3"/>
        <charset val="128"/>
      </rPr>
      <t xml:space="preserve">
④企業債残高対事業規模費率は類似団体と比較し、やや低い水準ではあるものの、今後の施設更新等に伴い起債残高の増大が見込まれることから、経営改善に向けて取組む必要がある。
⑤経費回収率は100％を下回っており、現状、汚水処理に係る費用の多くが一般会計補助金等で賄われている。①の経常収益と関連させ、経営改善に向けて取組む必要がある。
⑥汚水処理原価は類似団体と比較し高い数値であり、経営改善に向けて取組む必要がある。
⑦施設利用率は概ね高い数値にあり、現時点では適正規模であると考える。
⑧水洗化率は類似団体と比較して高い数値であり、現時点では汚水処理が適切に行われていると考える。</t>
    </r>
    <rPh sb="38" eb="41">
      <t>キジュンガイ</t>
    </rPh>
    <rPh sb="41" eb="43">
      <t>クリイレ</t>
    </rPh>
    <rPh sb="43" eb="44">
      <t>キン</t>
    </rPh>
    <rPh sb="56" eb="59">
      <t>シヨウリョウ</t>
    </rPh>
    <rPh sb="59" eb="61">
      <t>カイテイ</t>
    </rPh>
    <rPh sb="61" eb="62">
      <t>ナド</t>
    </rPh>
    <rPh sb="200" eb="201">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</si>
</sst>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B7-456C-9F1C-042BF648AF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0.1</c:v>
                </c:pt>
              </c:numCache>
            </c:numRef>
          </c:val>
          <c:smooth val="0"/>
          <c:extLst>
            <c:ext xmlns:c16="http://schemas.microsoft.com/office/drawing/2014/chart" uri="{C3380CC4-5D6E-409C-BE32-E72D297353CC}">
              <c16:uniqueId val="{00000001-30B7-456C-9F1C-042BF648AF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83.53</c:v>
                </c:pt>
                <c:pt idx="3">
                  <c:v>82.59</c:v>
                </c:pt>
                <c:pt idx="4">
                  <c:v>77.33</c:v>
                </c:pt>
              </c:numCache>
            </c:numRef>
          </c:val>
          <c:extLst>
            <c:ext xmlns:c16="http://schemas.microsoft.com/office/drawing/2014/chart" uri="{C3380CC4-5D6E-409C-BE32-E72D297353CC}">
              <c16:uniqueId val="{00000000-A8D2-4F6E-982E-723D286991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48.19</c:v>
                </c:pt>
                <c:pt idx="3">
                  <c:v>47.32</c:v>
                </c:pt>
                <c:pt idx="4">
                  <c:v>48.03</c:v>
                </c:pt>
              </c:numCache>
            </c:numRef>
          </c:val>
          <c:smooth val="0"/>
          <c:extLst>
            <c:ext xmlns:c16="http://schemas.microsoft.com/office/drawing/2014/chart" uri="{C3380CC4-5D6E-409C-BE32-E72D297353CC}">
              <c16:uniqueId val="{00000001-A8D2-4F6E-982E-723D286991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95.74</c:v>
                </c:pt>
                <c:pt idx="3">
                  <c:v>95.79</c:v>
                </c:pt>
                <c:pt idx="4">
                  <c:v>96.03</c:v>
                </c:pt>
              </c:numCache>
            </c:numRef>
          </c:val>
          <c:extLst>
            <c:ext xmlns:c16="http://schemas.microsoft.com/office/drawing/2014/chart" uri="{C3380CC4-5D6E-409C-BE32-E72D297353CC}">
              <c16:uniqueId val="{00000000-877D-4B82-ABAB-1E69C7BFA3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82.26</c:v>
                </c:pt>
                <c:pt idx="3">
                  <c:v>81.33</c:v>
                </c:pt>
                <c:pt idx="4">
                  <c:v>80.95</c:v>
                </c:pt>
              </c:numCache>
            </c:numRef>
          </c:val>
          <c:smooth val="0"/>
          <c:extLst>
            <c:ext xmlns:c16="http://schemas.microsoft.com/office/drawing/2014/chart" uri="{C3380CC4-5D6E-409C-BE32-E72D297353CC}">
              <c16:uniqueId val="{00000001-877D-4B82-ABAB-1E69C7BFA3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112.88</c:v>
                </c:pt>
                <c:pt idx="3">
                  <c:v>110.83</c:v>
                </c:pt>
                <c:pt idx="4">
                  <c:v>107.85</c:v>
                </c:pt>
              </c:numCache>
            </c:numRef>
          </c:val>
          <c:extLst>
            <c:ext xmlns:c16="http://schemas.microsoft.com/office/drawing/2014/chart" uri="{C3380CC4-5D6E-409C-BE32-E72D297353CC}">
              <c16:uniqueId val="{00000000-E1EE-45E6-BAB9-0160D601D5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107.54</c:v>
                </c:pt>
                <c:pt idx="3">
                  <c:v>107.19</c:v>
                </c:pt>
                <c:pt idx="4">
                  <c:v>107.04</c:v>
                </c:pt>
              </c:numCache>
            </c:numRef>
          </c:val>
          <c:smooth val="0"/>
          <c:extLst>
            <c:ext xmlns:c16="http://schemas.microsoft.com/office/drawing/2014/chart" uri="{C3380CC4-5D6E-409C-BE32-E72D297353CC}">
              <c16:uniqueId val="{00000001-E1EE-45E6-BAB9-0160D601D5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3.47</c:v>
                </c:pt>
                <c:pt idx="3">
                  <c:v>6.91</c:v>
                </c:pt>
                <c:pt idx="4">
                  <c:v>10.34</c:v>
                </c:pt>
              </c:numCache>
            </c:numRef>
          </c:val>
          <c:extLst>
            <c:ext xmlns:c16="http://schemas.microsoft.com/office/drawing/2014/chart" uri="{C3380CC4-5D6E-409C-BE32-E72D297353CC}">
              <c16:uniqueId val="{00000000-7CF4-47BF-AB9E-C3FA6A4F11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21.94</c:v>
                </c:pt>
                <c:pt idx="3">
                  <c:v>22.89</c:v>
                </c:pt>
                <c:pt idx="4">
                  <c:v>23.37</c:v>
                </c:pt>
              </c:numCache>
            </c:numRef>
          </c:val>
          <c:smooth val="0"/>
          <c:extLst>
            <c:ext xmlns:c16="http://schemas.microsoft.com/office/drawing/2014/chart" uri="{C3380CC4-5D6E-409C-BE32-E72D297353CC}">
              <c16:uniqueId val="{00000001-7CF4-47BF-AB9E-C3FA6A4F11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68-4A9F-8BAC-97BF7AEB57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B68-4A9F-8BAC-97BF7AEB57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F1-4DF5-8333-B3D38246FC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19.059999999999999</c:v>
                </c:pt>
                <c:pt idx="3">
                  <c:v>31.07</c:v>
                </c:pt>
                <c:pt idx="4">
                  <c:v>37.43</c:v>
                </c:pt>
              </c:numCache>
            </c:numRef>
          </c:val>
          <c:smooth val="0"/>
          <c:extLst>
            <c:ext xmlns:c16="http://schemas.microsoft.com/office/drawing/2014/chart" uri="{C3380CC4-5D6E-409C-BE32-E72D297353CC}">
              <c16:uniqueId val="{00000001-37F1-4DF5-8333-B3D38246FC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43.2</c:v>
                </c:pt>
                <c:pt idx="3">
                  <c:v>49.72</c:v>
                </c:pt>
                <c:pt idx="4">
                  <c:v>74.58</c:v>
                </c:pt>
              </c:numCache>
            </c:numRef>
          </c:val>
          <c:extLst>
            <c:ext xmlns:c16="http://schemas.microsoft.com/office/drawing/2014/chart" uri="{C3380CC4-5D6E-409C-BE32-E72D297353CC}">
              <c16:uniqueId val="{00000000-09DD-4577-B609-628C7E2AF5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47.58</c:v>
                </c:pt>
                <c:pt idx="3">
                  <c:v>51.09</c:v>
                </c:pt>
                <c:pt idx="4">
                  <c:v>57.42</c:v>
                </c:pt>
              </c:numCache>
            </c:numRef>
          </c:val>
          <c:smooth val="0"/>
          <c:extLst>
            <c:ext xmlns:c16="http://schemas.microsoft.com/office/drawing/2014/chart" uri="{C3380CC4-5D6E-409C-BE32-E72D297353CC}">
              <c16:uniqueId val="{00000001-09DD-4577-B609-628C7E2AF5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1131.24</c:v>
                </c:pt>
                <c:pt idx="3">
                  <c:v>981.65</c:v>
                </c:pt>
                <c:pt idx="4">
                  <c:v>838.69</c:v>
                </c:pt>
              </c:numCache>
            </c:numRef>
          </c:val>
          <c:extLst>
            <c:ext xmlns:c16="http://schemas.microsoft.com/office/drawing/2014/chart" uri="{C3380CC4-5D6E-409C-BE32-E72D297353CC}">
              <c16:uniqueId val="{00000000-4D9C-42FD-9E68-EA164D9200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1108.8</c:v>
                </c:pt>
                <c:pt idx="3">
                  <c:v>1194.56</c:v>
                </c:pt>
                <c:pt idx="4">
                  <c:v>1174.6099999999999</c:v>
                </c:pt>
              </c:numCache>
            </c:numRef>
          </c:val>
          <c:smooth val="0"/>
          <c:extLst>
            <c:ext xmlns:c16="http://schemas.microsoft.com/office/drawing/2014/chart" uri="{C3380CC4-5D6E-409C-BE32-E72D297353CC}">
              <c16:uniqueId val="{00000001-4D9C-42FD-9E68-EA164D9200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36.29</c:v>
                </c:pt>
                <c:pt idx="3">
                  <c:v>37.979999999999997</c:v>
                </c:pt>
                <c:pt idx="4">
                  <c:v>53.78</c:v>
                </c:pt>
              </c:numCache>
            </c:numRef>
          </c:val>
          <c:extLst>
            <c:ext xmlns:c16="http://schemas.microsoft.com/office/drawing/2014/chart" uri="{C3380CC4-5D6E-409C-BE32-E72D297353CC}">
              <c16:uniqueId val="{00000000-25C9-4241-9BDB-BFE375B338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79.63</c:v>
                </c:pt>
                <c:pt idx="3">
                  <c:v>76.78</c:v>
                </c:pt>
                <c:pt idx="4">
                  <c:v>75.41</c:v>
                </c:pt>
              </c:numCache>
            </c:numRef>
          </c:val>
          <c:smooth val="0"/>
          <c:extLst>
            <c:ext xmlns:c16="http://schemas.microsoft.com/office/drawing/2014/chart" uri="{C3380CC4-5D6E-409C-BE32-E72D297353CC}">
              <c16:uniqueId val="{00000001-25C9-4241-9BDB-BFE375B338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511.21</c:v>
                </c:pt>
                <c:pt idx="3">
                  <c:v>492.1</c:v>
                </c:pt>
                <c:pt idx="4">
                  <c:v>350.4</c:v>
                </c:pt>
              </c:numCache>
            </c:numRef>
          </c:val>
          <c:extLst>
            <c:ext xmlns:c16="http://schemas.microsoft.com/office/drawing/2014/chart" uri="{C3380CC4-5D6E-409C-BE32-E72D297353CC}">
              <c16:uniqueId val="{00000000-D67B-42BB-9F68-DF03D17A86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213.66</c:v>
                </c:pt>
                <c:pt idx="3">
                  <c:v>224.31</c:v>
                </c:pt>
                <c:pt idx="4">
                  <c:v>223.48</c:v>
                </c:pt>
              </c:numCache>
            </c:numRef>
          </c:val>
          <c:smooth val="0"/>
          <c:extLst>
            <c:ext xmlns:c16="http://schemas.microsoft.com/office/drawing/2014/chart" uri="{C3380CC4-5D6E-409C-BE32-E72D297353CC}">
              <c16:uniqueId val="{00000001-D67B-42BB-9F68-DF03D17A86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大樹町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5">
        <f>データ!S6</f>
        <v>5337</v>
      </c>
      <c r="AM8" s="45"/>
      <c r="AN8" s="45"/>
      <c r="AO8" s="45"/>
      <c r="AP8" s="45"/>
      <c r="AQ8" s="45"/>
      <c r="AR8" s="45"/>
      <c r="AS8" s="45"/>
      <c r="AT8" s="44">
        <f>データ!T6</f>
        <v>815.67</v>
      </c>
      <c r="AU8" s="44"/>
      <c r="AV8" s="44"/>
      <c r="AW8" s="44"/>
      <c r="AX8" s="44"/>
      <c r="AY8" s="44"/>
      <c r="AZ8" s="44"/>
      <c r="BA8" s="44"/>
      <c r="BB8" s="44">
        <f>データ!U6</f>
        <v>6.54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86.82</v>
      </c>
      <c r="J10" s="44"/>
      <c r="K10" s="44"/>
      <c r="L10" s="44"/>
      <c r="M10" s="44"/>
      <c r="N10" s="44"/>
      <c r="O10" s="44"/>
      <c r="P10" s="44">
        <f>データ!P6</f>
        <v>69.319999999999993</v>
      </c>
      <c r="Q10" s="44"/>
      <c r="R10" s="44"/>
      <c r="S10" s="44"/>
      <c r="T10" s="44"/>
      <c r="U10" s="44"/>
      <c r="V10" s="44"/>
      <c r="W10" s="44">
        <f>データ!Q6</f>
        <v>94.14</v>
      </c>
      <c r="X10" s="44"/>
      <c r="Y10" s="44"/>
      <c r="Z10" s="44"/>
      <c r="AA10" s="44"/>
      <c r="AB10" s="44"/>
      <c r="AC10" s="44"/>
      <c r="AD10" s="45">
        <f>データ!R6</f>
        <v>3721</v>
      </c>
      <c r="AE10" s="45"/>
      <c r="AF10" s="45"/>
      <c r="AG10" s="45"/>
      <c r="AH10" s="45"/>
      <c r="AI10" s="45"/>
      <c r="AJ10" s="45"/>
      <c r="AK10" s="2"/>
      <c r="AL10" s="45">
        <f>データ!V6</f>
        <v>3655</v>
      </c>
      <c r="AM10" s="45"/>
      <c r="AN10" s="45"/>
      <c r="AO10" s="45"/>
      <c r="AP10" s="45"/>
      <c r="AQ10" s="45"/>
      <c r="AR10" s="45"/>
      <c r="AS10" s="45"/>
      <c r="AT10" s="44">
        <f>データ!W6</f>
        <v>2.21</v>
      </c>
      <c r="AU10" s="44"/>
      <c r="AV10" s="44"/>
      <c r="AW10" s="44"/>
      <c r="AX10" s="44"/>
      <c r="AY10" s="44"/>
      <c r="AZ10" s="44"/>
      <c r="BA10" s="44"/>
      <c r="BB10" s="44">
        <f>データ!X6</f>
        <v>1653.85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REdZnHNV1SwOGxHLJH9D2vDvfVIvWenoxMqx1j6Xax0GabtCTwg4Y8gZwcrMKQ15xmanJEMt/eika0wMFO2dA==" saltValue="Ou/Ser0fRXOLsadSYnEU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16411</v>
      </c>
      <c r="D6" s="19">
        <f t="shared" si="3"/>
        <v>46</v>
      </c>
      <c r="E6" s="19">
        <f t="shared" si="3"/>
        <v>17</v>
      </c>
      <c r="F6" s="19">
        <f t="shared" si="3"/>
        <v>1</v>
      </c>
      <c r="G6" s="19">
        <f t="shared" si="3"/>
        <v>0</v>
      </c>
      <c r="H6" s="19" t="str">
        <f t="shared" si="3"/>
        <v>北海道　大樹町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86.82</v>
      </c>
      <c r="P6" s="20">
        <f t="shared" si="3"/>
        <v>69.319999999999993</v>
      </c>
      <c r="Q6" s="20">
        <f t="shared" si="3"/>
        <v>94.14</v>
      </c>
      <c r="R6" s="20">
        <f t="shared" si="3"/>
        <v>3721</v>
      </c>
      <c r="S6" s="20">
        <f t="shared" si="3"/>
        <v>5337</v>
      </c>
      <c r="T6" s="20">
        <f t="shared" si="3"/>
        <v>815.67</v>
      </c>
      <c r="U6" s="20">
        <f t="shared" si="3"/>
        <v>6.54</v>
      </c>
      <c r="V6" s="20">
        <f t="shared" si="3"/>
        <v>3655</v>
      </c>
      <c r="W6" s="20">
        <f t="shared" si="3"/>
        <v>2.21</v>
      </c>
      <c r="X6" s="20">
        <f t="shared" si="3"/>
        <v>1653.85</v>
      </c>
      <c r="Y6" s="21" t="str">
        <f>IF(Y7="",NA(),Y7)</f>
        <v>-</v>
      </c>
      <c r="Z6" s="21" t="str">
        <f t="shared" ref="Z6:AH6" si="4">IF(Z7="",NA(),Z7)</f>
        <v>-</v>
      </c>
      <c r="AA6" s="21">
        <f t="shared" si="4"/>
        <v>112.88</v>
      </c>
      <c r="AB6" s="21">
        <f t="shared" si="4"/>
        <v>110.83</v>
      </c>
      <c r="AC6" s="21">
        <f t="shared" si="4"/>
        <v>107.85</v>
      </c>
      <c r="AD6" s="21" t="str">
        <f t="shared" si="4"/>
        <v>-</v>
      </c>
      <c r="AE6" s="21" t="str">
        <f t="shared" si="4"/>
        <v>-</v>
      </c>
      <c r="AF6" s="21">
        <f t="shared" si="4"/>
        <v>107.54</v>
      </c>
      <c r="AG6" s="21">
        <f t="shared" si="4"/>
        <v>107.19</v>
      </c>
      <c r="AH6" s="21">
        <f t="shared" si="4"/>
        <v>107.04</v>
      </c>
      <c r="AI6" s="20" t="str">
        <f>IF(AI7="","",IF(AI7="-","【-】","【"&amp;SUBSTITUTE(TEXT(AI7,"#,##0.00"),"-","△")&amp;"】"))</f>
        <v>【105.91】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19.059999999999999</v>
      </c>
      <c r="AR6" s="21">
        <f t="shared" si="5"/>
        <v>31.07</v>
      </c>
      <c r="AS6" s="21">
        <f t="shared" si="5"/>
        <v>37.43</v>
      </c>
      <c r="AT6" s="20" t="str">
        <f>IF(AT7="","",IF(AT7="-","【-】","【"&amp;SUBSTITUTE(TEXT(AT7,"#,##0.00"),"-","△")&amp;"】"))</f>
        <v>【3.03】</v>
      </c>
      <c r="AU6" s="21" t="str">
        <f>IF(AU7="",NA(),AU7)</f>
        <v>-</v>
      </c>
      <c r="AV6" s="21" t="str">
        <f t="shared" ref="AV6:BD6" si="6">IF(AV7="",NA(),AV7)</f>
        <v>-</v>
      </c>
      <c r="AW6" s="21">
        <f t="shared" si="6"/>
        <v>43.2</v>
      </c>
      <c r="AX6" s="21">
        <f t="shared" si="6"/>
        <v>49.72</v>
      </c>
      <c r="AY6" s="21">
        <f t="shared" si="6"/>
        <v>74.58</v>
      </c>
      <c r="AZ6" s="21" t="str">
        <f t="shared" si="6"/>
        <v>-</v>
      </c>
      <c r="BA6" s="21" t="str">
        <f t="shared" si="6"/>
        <v>-</v>
      </c>
      <c r="BB6" s="21">
        <f t="shared" si="6"/>
        <v>47.58</v>
      </c>
      <c r="BC6" s="21">
        <f t="shared" si="6"/>
        <v>51.09</v>
      </c>
      <c r="BD6" s="21">
        <f t="shared" si="6"/>
        <v>57.42</v>
      </c>
      <c r="BE6" s="20" t="str">
        <f>IF(BE7="","",IF(BE7="-","【-】","【"&amp;SUBSTITUTE(TEXT(BE7,"#,##0.00"),"-","△")&amp;"】"))</f>
        <v>【78.43】</v>
      </c>
      <c r="BF6" s="21" t="str">
        <f>IF(BF7="",NA(),BF7)</f>
        <v>-</v>
      </c>
      <c r="BG6" s="21" t="str">
        <f t="shared" ref="BG6:BO6" si="7">IF(BG7="",NA(),BG7)</f>
        <v>-</v>
      </c>
      <c r="BH6" s="21">
        <f t="shared" si="7"/>
        <v>1131.24</v>
      </c>
      <c r="BI6" s="21">
        <f t="shared" si="7"/>
        <v>981.65</v>
      </c>
      <c r="BJ6" s="21">
        <f t="shared" si="7"/>
        <v>838.69</v>
      </c>
      <c r="BK6" s="21" t="str">
        <f t="shared" si="7"/>
        <v>-</v>
      </c>
      <c r="BL6" s="21" t="str">
        <f t="shared" si="7"/>
        <v>-</v>
      </c>
      <c r="BM6" s="21">
        <f t="shared" si="7"/>
        <v>1108.8</v>
      </c>
      <c r="BN6" s="21">
        <f t="shared" si="7"/>
        <v>1194.56</v>
      </c>
      <c r="BO6" s="21">
        <f t="shared" si="7"/>
        <v>1174.6099999999999</v>
      </c>
      <c r="BP6" s="20" t="str">
        <f>IF(BP7="","",IF(BP7="-","【-】","【"&amp;SUBSTITUTE(TEXT(BP7,"#,##0.00"),"-","△")&amp;"】"))</f>
        <v>【630.82】</v>
      </c>
      <c r="BQ6" s="21" t="str">
        <f>IF(BQ7="",NA(),BQ7)</f>
        <v>-</v>
      </c>
      <c r="BR6" s="21" t="str">
        <f t="shared" ref="BR6:BZ6" si="8">IF(BR7="",NA(),BR7)</f>
        <v>-</v>
      </c>
      <c r="BS6" s="21">
        <f t="shared" si="8"/>
        <v>36.29</v>
      </c>
      <c r="BT6" s="21">
        <f t="shared" si="8"/>
        <v>37.979999999999997</v>
      </c>
      <c r="BU6" s="21">
        <f t="shared" si="8"/>
        <v>53.78</v>
      </c>
      <c r="BV6" s="21" t="str">
        <f t="shared" si="8"/>
        <v>-</v>
      </c>
      <c r="BW6" s="21" t="str">
        <f t="shared" si="8"/>
        <v>-</v>
      </c>
      <c r="BX6" s="21">
        <f t="shared" si="8"/>
        <v>79.63</v>
      </c>
      <c r="BY6" s="21">
        <f t="shared" si="8"/>
        <v>76.78</v>
      </c>
      <c r="BZ6" s="21">
        <f t="shared" si="8"/>
        <v>75.41</v>
      </c>
      <c r="CA6" s="20" t="str">
        <f>IF(CA7="","",IF(CA7="-","【-】","【"&amp;SUBSTITUTE(TEXT(CA7,"#,##0.00"),"-","△")&amp;"】"))</f>
        <v>【97.81】</v>
      </c>
      <c r="CB6" s="21" t="str">
        <f>IF(CB7="",NA(),CB7)</f>
        <v>-</v>
      </c>
      <c r="CC6" s="21" t="str">
        <f t="shared" ref="CC6:CK6" si="9">IF(CC7="",NA(),CC7)</f>
        <v>-</v>
      </c>
      <c r="CD6" s="21">
        <f t="shared" si="9"/>
        <v>511.21</v>
      </c>
      <c r="CE6" s="21">
        <f t="shared" si="9"/>
        <v>492.1</v>
      </c>
      <c r="CF6" s="21">
        <f t="shared" si="9"/>
        <v>350.4</v>
      </c>
      <c r="CG6" s="21" t="str">
        <f t="shared" si="9"/>
        <v>-</v>
      </c>
      <c r="CH6" s="21" t="str">
        <f t="shared" si="9"/>
        <v>-</v>
      </c>
      <c r="CI6" s="21">
        <f t="shared" si="9"/>
        <v>213.66</v>
      </c>
      <c r="CJ6" s="21">
        <f t="shared" si="9"/>
        <v>224.31</v>
      </c>
      <c r="CK6" s="21">
        <f t="shared" si="9"/>
        <v>223.48</v>
      </c>
      <c r="CL6" s="20" t="str">
        <f>IF(CL7="","",IF(CL7="-","【-】","【"&amp;SUBSTITUTE(TEXT(CL7,"#,##0.00"),"-","△")&amp;"】"))</f>
        <v>【138.75】</v>
      </c>
      <c r="CM6" s="21" t="str">
        <f>IF(CM7="",NA(),CM7)</f>
        <v>-</v>
      </c>
      <c r="CN6" s="21" t="str">
        <f t="shared" ref="CN6:CV6" si="10">IF(CN7="",NA(),CN7)</f>
        <v>-</v>
      </c>
      <c r="CO6" s="21">
        <f t="shared" si="10"/>
        <v>83.53</v>
      </c>
      <c r="CP6" s="21">
        <f t="shared" si="10"/>
        <v>82.59</v>
      </c>
      <c r="CQ6" s="21">
        <f t="shared" si="10"/>
        <v>77.33</v>
      </c>
      <c r="CR6" s="21" t="str">
        <f t="shared" si="10"/>
        <v>-</v>
      </c>
      <c r="CS6" s="21" t="str">
        <f t="shared" si="10"/>
        <v>-</v>
      </c>
      <c r="CT6" s="21">
        <f t="shared" si="10"/>
        <v>48.19</v>
      </c>
      <c r="CU6" s="21">
        <f t="shared" si="10"/>
        <v>47.32</v>
      </c>
      <c r="CV6" s="21">
        <f t="shared" si="10"/>
        <v>48.03</v>
      </c>
      <c r="CW6" s="20" t="str">
        <f>IF(CW7="","",IF(CW7="-","【-】","【"&amp;SUBSTITUTE(TEXT(CW7,"#,##0.00"),"-","△")&amp;"】"))</f>
        <v>【58.94】</v>
      </c>
      <c r="CX6" s="21" t="str">
        <f>IF(CX7="",NA(),CX7)</f>
        <v>-</v>
      </c>
      <c r="CY6" s="21" t="str">
        <f t="shared" ref="CY6:DG6" si="11">IF(CY7="",NA(),CY7)</f>
        <v>-</v>
      </c>
      <c r="CZ6" s="21">
        <f t="shared" si="11"/>
        <v>95.74</v>
      </c>
      <c r="DA6" s="21">
        <f t="shared" si="11"/>
        <v>95.79</v>
      </c>
      <c r="DB6" s="21">
        <f t="shared" si="11"/>
        <v>96.03</v>
      </c>
      <c r="DC6" s="21" t="str">
        <f t="shared" si="11"/>
        <v>-</v>
      </c>
      <c r="DD6" s="21" t="str">
        <f t="shared" si="11"/>
        <v>-</v>
      </c>
      <c r="DE6" s="21">
        <f t="shared" si="11"/>
        <v>82.26</v>
      </c>
      <c r="DF6" s="21">
        <f t="shared" si="11"/>
        <v>81.33</v>
      </c>
      <c r="DG6" s="21">
        <f t="shared" si="11"/>
        <v>80.95</v>
      </c>
      <c r="DH6" s="20" t="str">
        <f>IF(DH7="","",IF(DH7="-","【-】","【"&amp;SUBSTITUTE(TEXT(DH7,"#,##0.00"),"-","△")&amp;"】"))</f>
        <v>【95.91】</v>
      </c>
      <c r="DI6" s="21" t="str">
        <f>IF(DI7="",NA(),DI7)</f>
        <v>-</v>
      </c>
      <c r="DJ6" s="21" t="str">
        <f t="shared" ref="DJ6:DR6" si="12">IF(DJ7="",NA(),DJ7)</f>
        <v>-</v>
      </c>
      <c r="DK6" s="21">
        <f t="shared" si="12"/>
        <v>3.47</v>
      </c>
      <c r="DL6" s="21">
        <f t="shared" si="12"/>
        <v>6.91</v>
      </c>
      <c r="DM6" s="21">
        <f t="shared" si="12"/>
        <v>10.34</v>
      </c>
      <c r="DN6" s="21" t="str">
        <f t="shared" si="12"/>
        <v>-</v>
      </c>
      <c r="DO6" s="21" t="str">
        <f t="shared" si="12"/>
        <v>-</v>
      </c>
      <c r="DP6" s="21">
        <f t="shared" si="12"/>
        <v>21.94</v>
      </c>
      <c r="DQ6" s="21">
        <f t="shared" si="12"/>
        <v>22.89</v>
      </c>
      <c r="DR6" s="21">
        <f t="shared" si="12"/>
        <v>23.37</v>
      </c>
      <c r="DS6" s="20" t="str">
        <f>IF(DS7="","",IF(DS7="-","【-】","【"&amp;SUBSTITUTE(TEXT(DS7,"#,##0.00"),"-","△")&amp;"】"))</f>
        <v>【41.09】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【8.68】</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v>
      </c>
      <c r="EM6" s="21">
        <f t="shared" si="14"/>
        <v>0.09</v>
      </c>
      <c r="EN6" s="21">
        <f t="shared" si="14"/>
        <v>0.1</v>
      </c>
      <c r="EO6" s="20" t="str">
        <f>IF(EO7="","",IF(EO7="-","【-】","【"&amp;SUBSTITUTE(TEXT(EO7,"#,##0.00"),"-","△")&amp;"】"))</f>
        <v>【0.22】</v>
      </c>
    </row>
    <row r="7" spans="1:148" s="22" customFormat="1" x14ac:dyDescent="0.15">
      <c r="A7" s="14"/>
      <c r="B7" s="23">
        <v>2023</v>
      </c>
      <c r="C7" s="23">
        <v>16411</v>
      </c>
      <c r="D7" s="23">
        <v>46</v>
      </c>
      <c r="E7" s="23">
        <v>17</v>
      </c>
      <c r="F7" s="23">
        <v>1</v>
      </c>
      <c r="G7" s="23">
        <v>0</v>
      </c>
      <c r="H7" s="23" t="s">
        <v>96</v>
      </c>
      <c r="I7" s="23" t="s">
        <v>97</v>
      </c>
      <c r="J7" s="23" t="s">
        <v>98</v>
      </c>
      <c r="K7" s="23" t="s">
        <v>99</v>
      </c>
      <c r="L7" s="23" t="s">
        <v>100</v>
      </c>
      <c r="M7" s="23" t="s">
        <v>101</v>
      </c>
      <c r="N7" s="24" t="s">
        <v>102</v>
      </c>
      <c r="O7" s="24">
        <v>86.82</v>
      </c>
      <c r="P7" s="24">
        <v>69.319999999999993</v>
      </c>
      <c r="Q7" s="24">
        <v>94.14</v>
      </c>
      <c r="R7" s="24">
        <v>3721</v>
      </c>
      <c r="S7" s="24">
        <v>5337</v>
      </c>
      <c r="T7" s="24">
        <v>815.67</v>
      </c>
      <c r="U7" s="24">
        <v>6.54</v>
      </c>
      <c r="V7" s="24">
        <v>3655</v>
      </c>
      <c r="W7" s="24">
        <v>2.21</v>
      </c>
      <c r="X7" s="24">
        <v>1653.85</v>
      </c>
      <c r="Y7" s="24" t="s">
        <v>102</v>
      </c>
      <c r="Z7" s="24" t="s">
        <v>102</v>
      </c>
      <c r="AA7" s="24">
        <v>112.88</v>
      </c>
      <c r="AB7" s="24">
        <v>110.83</v>
      </c>
      <c r="AC7" s="24">
        <v>107.85</v>
      </c>
      <c r="AD7" s="24" t="s">
        <v>102</v>
      </c>
      <c r="AE7" s="24" t="s">
        <v>102</v>
      </c>
      <c r="AF7" s="24">
        <v>107.54</v>
      </c>
      <c r="AG7" s="24">
        <v>107.19</v>
      </c>
      <c r="AH7" s="24">
        <v>107.04</v>
      </c>
      <c r="AI7" s="24">
        <v>105.91</v>
      </c>
      <c r="AJ7" s="24" t="s">
        <v>102</v>
      </c>
      <c r="AK7" s="24" t="s">
        <v>102</v>
      </c>
      <c r="AL7" s="24">
        <v>0</v>
      </c>
      <c r="AM7" s="24">
        <v>0</v>
      </c>
      <c r="AN7" s="24">
        <v>0</v>
      </c>
      <c r="AO7" s="24" t="s">
        <v>102</v>
      </c>
      <c r="AP7" s="24" t="s">
        <v>102</v>
      </c>
      <c r="AQ7" s="24">
        <v>19.059999999999999</v>
      </c>
      <c r="AR7" s="24">
        <v>31.07</v>
      </c>
      <c r="AS7" s="24">
        <v>37.43</v>
      </c>
      <c r="AT7" s="24">
        <v>3.03</v>
      </c>
      <c r="AU7" s="24" t="s">
        <v>102</v>
      </c>
      <c r="AV7" s="24" t="s">
        <v>102</v>
      </c>
      <c r="AW7" s="24">
        <v>43.2</v>
      </c>
      <c r="AX7" s="24">
        <v>49.72</v>
      </c>
      <c r="AY7" s="24">
        <v>74.58</v>
      </c>
      <c r="AZ7" s="24" t="s">
        <v>102</v>
      </c>
      <c r="BA7" s="24" t="s">
        <v>102</v>
      </c>
      <c r="BB7" s="24">
        <v>47.58</v>
      </c>
      <c r="BC7" s="24">
        <v>51.09</v>
      </c>
      <c r="BD7" s="24">
        <v>57.42</v>
      </c>
      <c r="BE7" s="24">
        <v>78.430000000000007</v>
      </c>
      <c r="BF7" s="24" t="s">
        <v>102</v>
      </c>
      <c r="BG7" s="24" t="s">
        <v>102</v>
      </c>
      <c r="BH7" s="24">
        <v>1131.24</v>
      </c>
      <c r="BI7" s="24">
        <v>981.65</v>
      </c>
      <c r="BJ7" s="24">
        <v>838.69</v>
      </c>
      <c r="BK7" s="24" t="s">
        <v>102</v>
      </c>
      <c r="BL7" s="24" t="s">
        <v>102</v>
      </c>
      <c r="BM7" s="24">
        <v>1108.8</v>
      </c>
      <c r="BN7" s="24">
        <v>1194.56</v>
      </c>
      <c r="BO7" s="24">
        <v>1174.6099999999999</v>
      </c>
      <c r="BP7" s="24">
        <v>630.82000000000005</v>
      </c>
      <c r="BQ7" s="24" t="s">
        <v>102</v>
      </c>
      <c r="BR7" s="24" t="s">
        <v>102</v>
      </c>
      <c r="BS7" s="24">
        <v>36.29</v>
      </c>
      <c r="BT7" s="24">
        <v>37.979999999999997</v>
      </c>
      <c r="BU7" s="24">
        <v>53.78</v>
      </c>
      <c r="BV7" s="24" t="s">
        <v>102</v>
      </c>
      <c r="BW7" s="24" t="s">
        <v>102</v>
      </c>
      <c r="BX7" s="24">
        <v>79.63</v>
      </c>
      <c r="BY7" s="24">
        <v>76.78</v>
      </c>
      <c r="BZ7" s="24">
        <v>75.41</v>
      </c>
      <c r="CA7" s="24">
        <v>97.81</v>
      </c>
      <c r="CB7" s="24" t="s">
        <v>102</v>
      </c>
      <c r="CC7" s="24" t="s">
        <v>102</v>
      </c>
      <c r="CD7" s="24">
        <v>511.21</v>
      </c>
      <c r="CE7" s="24">
        <v>492.1</v>
      </c>
      <c r="CF7" s="24">
        <v>350.4</v>
      </c>
      <c r="CG7" s="24" t="s">
        <v>102</v>
      </c>
      <c r="CH7" s="24" t="s">
        <v>102</v>
      </c>
      <c r="CI7" s="24">
        <v>213.66</v>
      </c>
      <c r="CJ7" s="24">
        <v>224.31</v>
      </c>
      <c r="CK7" s="24">
        <v>223.48</v>
      </c>
      <c r="CL7" s="24">
        <v>138.75</v>
      </c>
      <c r="CM7" s="24" t="s">
        <v>102</v>
      </c>
      <c r="CN7" s="24" t="s">
        <v>102</v>
      </c>
      <c r="CO7" s="24">
        <v>83.53</v>
      </c>
      <c r="CP7" s="24">
        <v>82.59</v>
      </c>
      <c r="CQ7" s="24">
        <v>77.33</v>
      </c>
      <c r="CR7" s="24" t="s">
        <v>102</v>
      </c>
      <c r="CS7" s="24" t="s">
        <v>102</v>
      </c>
      <c r="CT7" s="24">
        <v>48.19</v>
      </c>
      <c r="CU7" s="24">
        <v>47.32</v>
      </c>
      <c r="CV7" s="24">
        <v>48.03</v>
      </c>
      <c r="CW7" s="24">
        <v>58.94</v>
      </c>
      <c r="CX7" s="24" t="s">
        <v>102</v>
      </c>
      <c r="CY7" s="24" t="s">
        <v>102</v>
      </c>
      <c r="CZ7" s="24">
        <v>95.74</v>
      </c>
      <c r="DA7" s="24">
        <v>95.79</v>
      </c>
      <c r="DB7" s="24">
        <v>96.03</v>
      </c>
      <c r="DC7" s="24" t="s">
        <v>102</v>
      </c>
      <c r="DD7" s="24" t="s">
        <v>102</v>
      </c>
      <c r="DE7" s="24">
        <v>82.26</v>
      </c>
      <c r="DF7" s="24">
        <v>81.33</v>
      </c>
      <c r="DG7" s="24">
        <v>80.95</v>
      </c>
      <c r="DH7" s="24">
        <v>95.91</v>
      </c>
      <c r="DI7" s="24" t="s">
        <v>102</v>
      </c>
      <c r="DJ7" s="24" t="s">
        <v>102</v>
      </c>
      <c r="DK7" s="24">
        <v>3.47</v>
      </c>
      <c r="DL7" s="24">
        <v>6.91</v>
      </c>
      <c r="DM7" s="24">
        <v>10.34</v>
      </c>
      <c r="DN7" s="24" t="s">
        <v>102</v>
      </c>
      <c r="DO7" s="24" t="s">
        <v>102</v>
      </c>
      <c r="DP7" s="24">
        <v>21.94</v>
      </c>
      <c r="DQ7" s="24">
        <v>22.89</v>
      </c>
      <c r="DR7" s="24">
        <v>23.37</v>
      </c>
      <c r="DS7" s="24">
        <v>41.09</v>
      </c>
      <c r="DT7" s="24" t="s">
        <v>102</v>
      </c>
      <c r="DU7" s="24" t="s">
        <v>102</v>
      </c>
      <c r="DV7" s="24">
        <v>0</v>
      </c>
      <c r="DW7" s="24">
        <v>0</v>
      </c>
      <c r="DX7" s="24">
        <v>0</v>
      </c>
      <c r="DY7" s="24" t="s">
        <v>102</v>
      </c>
      <c r="DZ7" s="24" t="s">
        <v>102</v>
      </c>
      <c r="EA7" s="24">
        <v>0</v>
      </c>
      <c r="EB7" s="24">
        <v>0</v>
      </c>
      <c r="EC7" s="24">
        <v>0</v>
      </c>
      <c r="ED7" s="24">
        <v>8.68</v>
      </c>
      <c r="EE7" s="24" t="s">
        <v>102</v>
      </c>
      <c r="EF7" s="24" t="s">
        <v>102</v>
      </c>
      <c r="EG7" s="24">
        <v>0</v>
      </c>
      <c r="EH7" s="24">
        <v>0</v>
      </c>
      <c r="EI7" s="24">
        <v>0</v>
      </c>
      <c r="EJ7" s="24" t="s">
        <v>102</v>
      </c>
      <c r="EK7" s="24" t="s">
        <v>102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TKLPCN2259</cp:lastModifiedBy>
  <cp:lastPrinted>2025-01-28T06:17:01Z</cp:lastPrinted>
  <dcterms:created xsi:type="dcterms:W3CDTF">2025-01-24T06:57:34Z</dcterms:created>
  <dcterms:modified xsi:type="dcterms:W3CDTF">2025-02-19T04:58:17Z</dcterms:modified>
  <cp:category/>
</cp:coreProperties>
</file>