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X:\060財政係\02 調査報告\R6\250131〆_公営企業に係る経営比較分析表（令和５年度決算）の分析等について\02_提出\"/>
    </mc:Choice>
  </mc:AlternateContent>
  <xr:revisionPtr revIDLastSave="0" documentId="13_ncr:1_{954A57EC-DD60-476B-B34F-340B6F944D44}" xr6:coauthVersionLast="47" xr6:coauthVersionMax="47" xr10:uidLastSave="{00000000-0000-0000-0000-000000000000}"/>
  <workbookProtection workbookAlgorithmName="SHA-512" workbookHashValue="ZpXFc4PUCv6fmFXYPNmofL/ya4h8KGdXAY1vtOBd9KKK/rs0yiNJ0I/UaUtpiKEvVk6C/ahdvtAvQbfxFIKnSg==" workbookSaltValue="sKCcFGZaEzwB+qa/O3SvkQ==" workbookSpinCount="100000" lockStructure="1"/>
  <bookViews>
    <workbookView xWindow="-19320" yWindow="-120" windowWidth="19440" windowHeight="150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H85" i="4"/>
  <c r="G85" i="4"/>
  <c r="E85" i="4"/>
  <c r="BB10" i="4"/>
  <c r="P10" i="4"/>
  <c r="I10" i="4"/>
  <c r="AT8" i="4"/>
  <c r="W8" i="4"/>
  <c r="P8" i="4"/>
  <c r="B6" i="4"/>
</calcChain>
</file>

<file path=xl/sharedStrings.xml><?xml version="1.0" encoding="utf-8"?>
<sst xmlns="http://schemas.openxmlformats.org/spreadsheetml/2006/main" count="289" uniqueCount="115">
  <si>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</si>
  <si>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</si>
  <si>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</si>
  <si>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</si>
  <si>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</si>
  <si>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</si>
  <si>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</si>
  <si>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</si>
  <si>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</si>
  <si>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</si>
  <si>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</si>
  <si>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</si>
  <si>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</si>
  <si>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</si>
  <si>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</si>
  <si>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</si>
  <si>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</si>
  <si>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</si>
  <si>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</si>
  <si>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</si>
  <si>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</si>
  <si>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</si>
  <si>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</si>
  <si>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</si>
  <si>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</si>
  <si>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</si>
  <si>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</si>
  <si>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</si>
  <si>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</si>
  <si>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</si>
  <si>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</si>
  <si>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</si>
  <si>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</si>
  <si>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</si>
  <si>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</si>
  <si>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</si>
  <si>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</si>
  <si>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</si>
  <si>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</si>
  <si>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</si>
  <si>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</si>
  <si>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</si>
  <si>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</si>
  <si>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</si>
  <si>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</si>
  <si>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</si>
  <si>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</si>
  <si>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</si>
  <si>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</si>
  <si>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</si>
  <si>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</si>
  <si>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</si>
  <si>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</si>
  <si>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</si>
  <si>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</si>
  <si>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</si>
  <si>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</si>
  <si>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</si>
  <si>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</si>
  <si>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</si>
  <si>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</si>
  <si>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</si>
  <si>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</si>
  <si>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</si>
  <si>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</si>
  <si>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</si>
  <si>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</si>
  <si>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</si>
  <si>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</si>
  <si>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</si>
  <si>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</si>
  <si>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</si>
  <si>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</si>
  <si>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</si>
  <si>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</si>
  <si>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</si>
  <si>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</si>
  <si>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</si>
  <si>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</si>
  <si>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</si>
  <si>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</si>
  <si>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</si>
  <si>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</si>
  <si>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</si>
  <si>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</si>
  <si>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</si>
  <si>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</si>
  <si>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</si>
  <si>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</si>
  <si>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</si>
  <si>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</si>
  <si>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</si>
  <si>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</si>
  <si>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</si>
  <si>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</si>
  <si>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</si>
  <si>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大樹町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</si>
  <si>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</si>
  <si>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</si>
  <si>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</si>
  <si>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</si>
  <si>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</si>
  <si>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</si>
  <si>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</si>
  <si>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</si>
  <si>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</si>
  <si>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</si>
  <si>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</si>
  <si>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</si>
  <si>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</si>
  <si>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</si>
  <si>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</si>
  <si>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t>①経常収支比率は100％を上回っているものの、経常収益の多くを一般会計からの</t>
    </r>
    <r>
      <rPr>
        <sz val="11"/>
        <color rgb="FFFF0000"/>
        <rFont val="ＭＳ ゴシック"/>
        <family val="3"/>
        <charset val="128"/>
      </rPr>
      <t>基準外繰入金</t>
    </r>
    <r>
      <rPr>
        <sz val="11"/>
        <color theme="1"/>
        <rFont val="ＭＳ ゴシック"/>
        <family val="3"/>
        <charset val="128"/>
      </rPr>
      <t>に依存していることから、</t>
    </r>
    <r>
      <rPr>
        <sz val="11"/>
        <color rgb="FFFF0000"/>
        <rFont val="ＭＳ ゴシック"/>
        <family val="3"/>
        <charset val="128"/>
      </rPr>
      <t>使用料改定等の</t>
    </r>
    <r>
      <rPr>
        <sz val="11"/>
        <color theme="1"/>
        <rFont val="ＭＳ ゴシック"/>
        <family val="3"/>
        <charset val="128"/>
      </rPr>
      <t>経営改善に向けて取組む必要がある。
②累積欠損金比率は０％と良好な数値であるものの、①の経常収益に関連し経営改善に向けて取組む必要がある。
③流動比率は100％を上回っており、現時点では短期的な支払い能力を充分に有する適切な数値であると考える。
④企業債残高対事業規模費率率は類似団体と比較し、高水準であることに加え、今後も新規設置に伴い起債残高の増大が見込まれることから、経営改善に向けて取組む必要がある。
⑤経費回収率は100％を下回っており、現状、汚水処理に係る費用の多くが一般会計補助金等で賄われている。①の経常収益と関連させ、経営改善に向けて取組む必要がある。
⑥汚水処理原価は類似団体と比較し高い数値であり、経営改善に向けて取組む必要がある。
⑦</t>
    </r>
    <r>
      <rPr>
        <sz val="11"/>
        <color rgb="FFFF0000"/>
        <rFont val="ＭＳ ゴシック"/>
        <family val="3"/>
        <charset val="128"/>
      </rPr>
      <t>令和５年度に現有施設の処理能力を精査したことにより利用率が低下しましたが、個別排水処理施設の性質上、設置申請者の申告人数により整備する人槽を決定しており、過大なスペックには当たらないと考えています。</t>
    </r>
    <r>
      <rPr>
        <sz val="11"/>
        <color theme="1"/>
        <rFont val="ＭＳ ゴシック"/>
        <family val="3"/>
        <charset val="128"/>
      </rPr>
      <t xml:space="preserve">
⑧水洗化率は100％と類似団体と比較して高い数値であり、現時点では汚水処理が適切に行われていると考える。</t>
    </r>
    <rPh sb="38" eb="41">
      <t>キジュンガイ</t>
    </rPh>
    <rPh sb="41" eb="44">
      <t>クリイレキン</t>
    </rPh>
    <rPh sb="392" eb="394">
      <t>レイワ</t>
    </rPh>
    <rPh sb="395" eb="397">
      <t>ネンド</t>
    </rPh>
    <rPh sb="398" eb="400">
      <t>ゲンユウ</t>
    </rPh>
    <rPh sb="400" eb="402">
      <t>シセツ</t>
    </rPh>
    <rPh sb="403" eb="405">
      <t>ショリ</t>
    </rPh>
    <rPh sb="405" eb="407">
      <t>ノウリョク</t>
    </rPh>
    <rPh sb="408" eb="410">
      <t>セイサ</t>
    </rPh>
    <rPh sb="417" eb="420">
      <t>リヨウリツ</t>
    </rPh>
    <rPh sb="421" eb="423">
      <t>テイカ</t>
    </rPh>
    <rPh sb="429" eb="431">
      <t>コベツ</t>
    </rPh>
    <rPh sb="431" eb="433">
      <t>ハイスイ</t>
    </rPh>
    <rPh sb="433" eb="435">
      <t>ショリ</t>
    </rPh>
    <rPh sb="435" eb="437">
      <t>シセツ</t>
    </rPh>
    <rPh sb="438" eb="440">
      <t>セイシツ</t>
    </rPh>
    <rPh sb="440" eb="441">
      <t>ジョウ</t>
    </rPh>
    <rPh sb="442" eb="444">
      <t>セッチ</t>
    </rPh>
    <rPh sb="444" eb="447">
      <t>シンセイシャ</t>
    </rPh>
    <rPh sb="448" eb="450">
      <t>シンコク</t>
    </rPh>
    <rPh sb="450" eb="452">
      <t>ニンズ</t>
    </rPh>
    <rPh sb="455" eb="457">
      <t>セイビ</t>
    </rPh>
    <rPh sb="459" eb="461">
      <t>ニンソウ</t>
    </rPh>
    <rPh sb="462" eb="464">
      <t>ケッテイ</t>
    </rPh>
    <rPh sb="469" eb="471">
      <t>カダイ</t>
    </rPh>
    <rPh sb="478" eb="479">
      <t>ア</t>
    </rPh>
    <rPh sb="484" eb="485">
      <t>カンガ</t>
    </rPh>
    <phoneticPr fontId="4"/>
  </si>
  <si>
    <t>①②③
有形固定資産減価償却率は類似団体と比較して極めて低い水準にある。今後、個別排水処理事業の実施方法や実施期間のあり方を含めた将来計画の策定に向けた検討が必要と考える。</t>
    <phoneticPr fontId="4"/>
  </si>
  <si>
    <r>
      <t>収入の多くを使用料以外で賄っている現状を踏まえ、</t>
    </r>
    <r>
      <rPr>
        <sz val="11"/>
        <color rgb="FFFF0000"/>
        <rFont val="ＭＳ ゴシック"/>
        <family val="3"/>
        <charset val="128"/>
      </rPr>
      <t>経営戦略の改定に基づく使用料改定も含め、経費節減等の、</t>
    </r>
    <r>
      <rPr>
        <sz val="11"/>
        <color theme="1"/>
        <rFont val="ＭＳ ゴシック"/>
        <family val="3"/>
        <charset val="128"/>
      </rPr>
      <t>幅広に経営改善に向けた取り組みを進める必要があると考える。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</si>
</sst>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73-46A8-8A6C-48DF4D61FD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73-46A8-8A6C-48DF4D61FD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112.61</c:v>
                </c:pt>
                <c:pt idx="3">
                  <c:v>114.29</c:v>
                </c:pt>
                <c:pt idx="4">
                  <c:v>48.91</c:v>
                </c:pt>
              </c:numCache>
            </c:numRef>
          </c:val>
          <c:extLst>
            <c:ext xmlns:c16="http://schemas.microsoft.com/office/drawing/2014/chart" uri="{C3380CC4-5D6E-409C-BE32-E72D297353CC}">
              <c16:uniqueId val="{00000000-8E18-4AD5-B524-D3587B3B13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46.45</c:v>
                </c:pt>
                <c:pt idx="3">
                  <c:v>45.36</c:v>
                </c:pt>
                <c:pt idx="4">
                  <c:v>45.93</c:v>
                </c:pt>
              </c:numCache>
            </c:numRef>
          </c:val>
          <c:smooth val="0"/>
          <c:extLst>
            <c:ext xmlns:c16="http://schemas.microsoft.com/office/drawing/2014/chart" uri="{C3380CC4-5D6E-409C-BE32-E72D297353CC}">
              <c16:uniqueId val="{00000001-8E18-4AD5-B524-D3587B3B13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70A3-4154-A0B2-9289F59E7A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82.61</c:v>
                </c:pt>
                <c:pt idx="3">
                  <c:v>82.21</c:v>
                </c:pt>
                <c:pt idx="4">
                  <c:v>82.98</c:v>
                </c:pt>
              </c:numCache>
            </c:numRef>
          </c:val>
          <c:smooth val="0"/>
          <c:extLst>
            <c:ext xmlns:c16="http://schemas.microsoft.com/office/drawing/2014/chart" uri="{C3380CC4-5D6E-409C-BE32-E72D297353CC}">
              <c16:uniqueId val="{00000001-70A3-4154-A0B2-9289F59E7A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176.21</c:v>
                </c:pt>
                <c:pt idx="3">
                  <c:v>111.77</c:v>
                </c:pt>
                <c:pt idx="4">
                  <c:v>124.28</c:v>
                </c:pt>
              </c:numCache>
            </c:numRef>
          </c:val>
          <c:extLst>
            <c:ext xmlns:c16="http://schemas.microsoft.com/office/drawing/2014/chart" uri="{C3380CC4-5D6E-409C-BE32-E72D297353CC}">
              <c16:uniqueId val="{00000000-A7BC-4B1C-A379-F2E1B8C2C51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95.6</c:v>
                </c:pt>
                <c:pt idx="3">
                  <c:v>93.57</c:v>
                </c:pt>
                <c:pt idx="4">
                  <c:v>96.48</c:v>
                </c:pt>
              </c:numCache>
            </c:numRef>
          </c:val>
          <c:smooth val="0"/>
          <c:extLst>
            <c:ext xmlns:c16="http://schemas.microsoft.com/office/drawing/2014/chart" uri="{C3380CC4-5D6E-409C-BE32-E72D297353CC}">
              <c16:uniqueId val="{00000001-A7BC-4B1C-A379-F2E1B8C2C51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4.3499999999999996</c:v>
                </c:pt>
                <c:pt idx="3">
                  <c:v>8.77</c:v>
                </c:pt>
                <c:pt idx="4">
                  <c:v>12.46</c:v>
                </c:pt>
              </c:numCache>
            </c:numRef>
          </c:val>
          <c:extLst>
            <c:ext xmlns:c16="http://schemas.microsoft.com/office/drawing/2014/chart" uri="{C3380CC4-5D6E-409C-BE32-E72D297353CC}">
              <c16:uniqueId val="{00000000-C632-4DD7-BE15-3AD0A5B646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36.21</c:v>
                </c:pt>
                <c:pt idx="3">
                  <c:v>39.69</c:v>
                </c:pt>
                <c:pt idx="4">
                  <c:v>39.700000000000003</c:v>
                </c:pt>
              </c:numCache>
            </c:numRef>
          </c:val>
          <c:smooth val="0"/>
          <c:extLst>
            <c:ext xmlns:c16="http://schemas.microsoft.com/office/drawing/2014/chart" uri="{C3380CC4-5D6E-409C-BE32-E72D297353CC}">
              <c16:uniqueId val="{00000001-C632-4DD7-BE15-3AD0A5B646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2B-43FD-AC10-6D5DF7FCBD2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2B-43FD-AC10-6D5DF7FCBD2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C61-4E7A-8648-C54B17DACF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257.23</c:v>
                </c:pt>
                <c:pt idx="3">
                  <c:v>293.54000000000002</c:v>
                </c:pt>
                <c:pt idx="4">
                  <c:v>224.6</c:v>
                </c:pt>
              </c:numCache>
            </c:numRef>
          </c:val>
          <c:smooth val="0"/>
          <c:extLst>
            <c:ext xmlns:c16="http://schemas.microsoft.com/office/drawing/2014/chart" uri="{C3380CC4-5D6E-409C-BE32-E72D297353CC}">
              <c16:uniqueId val="{00000001-8C61-4E7A-8648-C54B17DACF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101.35</c:v>
                </c:pt>
                <c:pt idx="3">
                  <c:v>134.62</c:v>
                </c:pt>
                <c:pt idx="4">
                  <c:v>146.83000000000001</c:v>
                </c:pt>
              </c:numCache>
            </c:numRef>
          </c:val>
          <c:extLst>
            <c:ext xmlns:c16="http://schemas.microsoft.com/office/drawing/2014/chart" uri="{C3380CC4-5D6E-409C-BE32-E72D297353CC}">
              <c16:uniqueId val="{00000000-617C-4D5E-A8AB-D78E36E8A2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150.91999999999999</c:v>
                </c:pt>
                <c:pt idx="3">
                  <c:v>151.72</c:v>
                </c:pt>
                <c:pt idx="4">
                  <c:v>132.16</c:v>
                </c:pt>
              </c:numCache>
            </c:numRef>
          </c:val>
          <c:smooth val="0"/>
          <c:extLst>
            <c:ext xmlns:c16="http://schemas.microsoft.com/office/drawing/2014/chart" uri="{C3380CC4-5D6E-409C-BE32-E72D297353CC}">
              <c16:uniqueId val="{00000001-617C-4D5E-A8AB-D78E36E8A2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1258.3800000000001</c:v>
                </c:pt>
                <c:pt idx="3">
                  <c:v>1153.25</c:v>
                </c:pt>
                <c:pt idx="4">
                  <c:v>1175.6400000000001</c:v>
                </c:pt>
              </c:numCache>
            </c:numRef>
          </c:val>
          <c:extLst>
            <c:ext xmlns:c16="http://schemas.microsoft.com/office/drawing/2014/chart" uri="{C3380CC4-5D6E-409C-BE32-E72D297353CC}">
              <c16:uniqueId val="{00000000-9BB3-4702-9970-506C0DD647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783.21</c:v>
                </c:pt>
                <c:pt idx="3">
                  <c:v>902.04</c:v>
                </c:pt>
                <c:pt idx="4">
                  <c:v>992.16</c:v>
                </c:pt>
              </c:numCache>
            </c:numRef>
          </c:val>
          <c:smooth val="0"/>
          <c:extLst>
            <c:ext xmlns:c16="http://schemas.microsoft.com/office/drawing/2014/chart" uri="{C3380CC4-5D6E-409C-BE32-E72D297353CC}">
              <c16:uniqueId val="{00000001-9BB3-4702-9970-506C0DD647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29.1</c:v>
                </c:pt>
                <c:pt idx="3">
                  <c:v>31.03</c:v>
                </c:pt>
                <c:pt idx="4">
                  <c:v>32.729999999999997</c:v>
                </c:pt>
              </c:numCache>
            </c:numRef>
          </c:val>
          <c:extLst>
            <c:ext xmlns:c16="http://schemas.microsoft.com/office/drawing/2014/chart" uri="{C3380CC4-5D6E-409C-BE32-E72D297353CC}">
              <c16:uniqueId val="{00000000-DFDA-4F9B-99FB-27254E9DA6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48.53</c:v>
                </c:pt>
                <c:pt idx="3">
                  <c:v>46.11</c:v>
                </c:pt>
                <c:pt idx="4">
                  <c:v>45.55</c:v>
                </c:pt>
              </c:numCache>
            </c:numRef>
          </c:val>
          <c:smooth val="0"/>
          <c:extLst>
            <c:ext xmlns:c16="http://schemas.microsoft.com/office/drawing/2014/chart" uri="{C3380CC4-5D6E-409C-BE32-E72D297353CC}">
              <c16:uniqueId val="{00000001-DFDA-4F9B-99FB-27254E9DA6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558.65</c:v>
                </c:pt>
                <c:pt idx="3">
                  <c:v>536.47</c:v>
                </c:pt>
                <c:pt idx="4">
                  <c:v>510.99</c:v>
                </c:pt>
              </c:numCache>
            </c:numRef>
          </c:val>
          <c:extLst>
            <c:ext xmlns:c16="http://schemas.microsoft.com/office/drawing/2014/chart" uri="{C3380CC4-5D6E-409C-BE32-E72D297353CC}">
              <c16:uniqueId val="{00000000-3ECB-4208-AEBB-EFD33061C32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326.17</c:v>
                </c:pt>
                <c:pt idx="3">
                  <c:v>336.93</c:v>
                </c:pt>
                <c:pt idx="4">
                  <c:v>331.17</c:v>
                </c:pt>
              </c:numCache>
            </c:numRef>
          </c:val>
          <c:smooth val="0"/>
          <c:extLst>
            <c:ext xmlns:c16="http://schemas.microsoft.com/office/drawing/2014/chart" uri="{C3380CC4-5D6E-409C-BE32-E72D297353CC}">
              <c16:uniqueId val="{00000001-3ECB-4208-AEBB-EFD33061C32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0" zoomScaleNormal="5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大樹町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5337</v>
      </c>
      <c r="AM8" s="36"/>
      <c r="AN8" s="36"/>
      <c r="AO8" s="36"/>
      <c r="AP8" s="36"/>
      <c r="AQ8" s="36"/>
      <c r="AR8" s="36"/>
      <c r="AS8" s="36"/>
      <c r="AT8" s="37">
        <f>データ!T6</f>
        <v>815.67</v>
      </c>
      <c r="AU8" s="37"/>
      <c r="AV8" s="37"/>
      <c r="AW8" s="37"/>
      <c r="AX8" s="37"/>
      <c r="AY8" s="37"/>
      <c r="AZ8" s="37"/>
      <c r="BA8" s="37"/>
      <c r="BB8" s="37">
        <f>データ!U6</f>
        <v>6.54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44.56</v>
      </c>
      <c r="J10" s="37"/>
      <c r="K10" s="37"/>
      <c r="L10" s="37"/>
      <c r="M10" s="37"/>
      <c r="N10" s="37"/>
      <c r="O10" s="37"/>
      <c r="P10" s="37">
        <f>データ!P6</f>
        <v>13.1</v>
      </c>
      <c r="Q10" s="37"/>
      <c r="R10" s="37"/>
      <c r="S10" s="37"/>
      <c r="T10" s="37"/>
      <c r="U10" s="37"/>
      <c r="V10" s="37"/>
      <c r="W10" s="37">
        <f>データ!Q6</f>
        <v>100</v>
      </c>
      <c r="X10" s="37"/>
      <c r="Y10" s="37"/>
      <c r="Z10" s="37"/>
      <c r="AA10" s="37"/>
      <c r="AB10" s="37"/>
      <c r="AC10" s="37"/>
      <c r="AD10" s="36">
        <f>データ!R6</f>
        <v>3253</v>
      </c>
      <c r="AE10" s="36"/>
      <c r="AF10" s="36"/>
      <c r="AG10" s="36"/>
      <c r="AH10" s="36"/>
      <c r="AI10" s="36"/>
      <c r="AJ10" s="36"/>
      <c r="AK10" s="2"/>
      <c r="AL10" s="36">
        <f>データ!V6</f>
        <v>691</v>
      </c>
      <c r="AM10" s="36"/>
      <c r="AN10" s="36"/>
      <c r="AO10" s="36"/>
      <c r="AP10" s="36"/>
      <c r="AQ10" s="36"/>
      <c r="AR10" s="36"/>
      <c r="AS10" s="36"/>
      <c r="AT10" s="37">
        <f>データ!W6</f>
        <v>813.22</v>
      </c>
      <c r="AU10" s="37"/>
      <c r="AV10" s="37"/>
      <c r="AW10" s="37"/>
      <c r="AX10" s="37"/>
      <c r="AY10" s="37"/>
      <c r="AZ10" s="37"/>
      <c r="BA10" s="37"/>
      <c r="BB10" s="37">
        <f>データ!X6</f>
        <v>0.85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pG7/dlTlQITQBlPxGdYb0f8IMVArO3utmCWrsl5+8Rg+1PZvZhSBbhjQa8B5XkLdnwDGrszBxy25zaEu29DMvA==" saltValue="5WLXnOmnry+Tm4KUk3pCW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16411</v>
      </c>
      <c r="D6" s="19">
        <f t="shared" si="3"/>
        <v>46</v>
      </c>
      <c r="E6" s="19">
        <f t="shared" si="3"/>
        <v>18</v>
      </c>
      <c r="F6" s="19">
        <f t="shared" si="3"/>
        <v>1</v>
      </c>
      <c r="G6" s="19">
        <f t="shared" si="3"/>
        <v>0</v>
      </c>
      <c r="H6" s="19" t="str">
        <f t="shared" si="3"/>
        <v>北海道　大樹町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44.56</v>
      </c>
      <c r="P6" s="20">
        <f t="shared" si="3"/>
        <v>13.1</v>
      </c>
      <c r="Q6" s="20">
        <f t="shared" si="3"/>
        <v>100</v>
      </c>
      <c r="R6" s="20">
        <f t="shared" si="3"/>
        <v>3253</v>
      </c>
      <c r="S6" s="20">
        <f t="shared" si="3"/>
        <v>5337</v>
      </c>
      <c r="T6" s="20">
        <f t="shared" si="3"/>
        <v>815.67</v>
      </c>
      <c r="U6" s="20">
        <f t="shared" si="3"/>
        <v>6.54</v>
      </c>
      <c r="V6" s="20">
        <f t="shared" si="3"/>
        <v>691</v>
      </c>
      <c r="W6" s="20">
        <f t="shared" si="3"/>
        <v>813.22</v>
      </c>
      <c r="X6" s="20">
        <f t="shared" si="3"/>
        <v>0.85</v>
      </c>
      <c r="Y6" s="21" t="str">
        <f>IF(Y7="",NA(),Y7)</f>
        <v>-</v>
      </c>
      <c r="Z6" s="21" t="str">
        <f t="shared" ref="Z6:AH6" si="4">IF(Z7="",NA(),Z7)</f>
        <v>-</v>
      </c>
      <c r="AA6" s="21">
        <f t="shared" si="4"/>
        <v>176.21</v>
      </c>
      <c r="AB6" s="21">
        <f t="shared" si="4"/>
        <v>111.77</v>
      </c>
      <c r="AC6" s="21">
        <f t="shared" si="4"/>
        <v>124.28</v>
      </c>
      <c r="AD6" s="21" t="str">
        <f t="shared" si="4"/>
        <v>-</v>
      </c>
      <c r="AE6" s="21" t="str">
        <f t="shared" si="4"/>
        <v>-</v>
      </c>
      <c r="AF6" s="21">
        <f t="shared" si="4"/>
        <v>95.6</v>
      </c>
      <c r="AG6" s="21">
        <f t="shared" si="4"/>
        <v>93.57</v>
      </c>
      <c r="AH6" s="21">
        <f t="shared" si="4"/>
        <v>96.48</v>
      </c>
      <c r="AI6" s="20" t="str">
        <f>IF(AI7="","",IF(AI7="-","【-】","【"&amp;SUBSTITUTE(TEXT(AI7,"#,##0.00"),"-","△")&amp;"】"))</f>
        <v>【96.59】</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257.23</v>
      </c>
      <c r="AR6" s="21">
        <f t="shared" si="5"/>
        <v>293.54000000000002</v>
      </c>
      <c r="AS6" s="21">
        <f t="shared" si="5"/>
        <v>224.6</v>
      </c>
      <c r="AT6" s="20" t="str">
        <f>IF(AT7="","",IF(AT7="-","【-】","【"&amp;SUBSTITUTE(TEXT(AT7,"#,##0.00"),"-","△")&amp;"】"))</f>
        <v>【208.93】</v>
      </c>
      <c r="AU6" s="21" t="str">
        <f>IF(AU7="",NA(),AU7)</f>
        <v>-</v>
      </c>
      <c r="AV6" s="21" t="str">
        <f t="shared" ref="AV6:BD6" si="6">IF(AV7="",NA(),AV7)</f>
        <v>-</v>
      </c>
      <c r="AW6" s="21">
        <f t="shared" si="6"/>
        <v>101.35</v>
      </c>
      <c r="AX6" s="21">
        <f t="shared" si="6"/>
        <v>134.62</v>
      </c>
      <c r="AY6" s="21">
        <f t="shared" si="6"/>
        <v>146.83000000000001</v>
      </c>
      <c r="AZ6" s="21" t="str">
        <f t="shared" si="6"/>
        <v>-</v>
      </c>
      <c r="BA6" s="21" t="str">
        <f t="shared" si="6"/>
        <v>-</v>
      </c>
      <c r="BB6" s="21">
        <f t="shared" si="6"/>
        <v>150.91999999999999</v>
      </c>
      <c r="BC6" s="21">
        <f t="shared" si="6"/>
        <v>151.72</v>
      </c>
      <c r="BD6" s="21">
        <f t="shared" si="6"/>
        <v>132.16</v>
      </c>
      <c r="BE6" s="20" t="str">
        <f>IF(BE7="","",IF(BE7="-","【-】","【"&amp;SUBSTITUTE(TEXT(BE7,"#,##0.00"),"-","△")&amp;"】"))</f>
        <v>【136.43】</v>
      </c>
      <c r="BF6" s="21" t="str">
        <f>IF(BF7="",NA(),BF7)</f>
        <v>-</v>
      </c>
      <c r="BG6" s="21" t="str">
        <f t="shared" ref="BG6:BO6" si="7">IF(BG7="",NA(),BG7)</f>
        <v>-</v>
      </c>
      <c r="BH6" s="21">
        <f t="shared" si="7"/>
        <v>1258.3800000000001</v>
      </c>
      <c r="BI6" s="21">
        <f t="shared" si="7"/>
        <v>1153.25</v>
      </c>
      <c r="BJ6" s="21">
        <f t="shared" si="7"/>
        <v>1175.6400000000001</v>
      </c>
      <c r="BK6" s="21" t="str">
        <f t="shared" si="7"/>
        <v>-</v>
      </c>
      <c r="BL6" s="21" t="str">
        <f t="shared" si="7"/>
        <v>-</v>
      </c>
      <c r="BM6" s="21">
        <f t="shared" si="7"/>
        <v>783.21</v>
      </c>
      <c r="BN6" s="21">
        <f t="shared" si="7"/>
        <v>902.04</v>
      </c>
      <c r="BO6" s="21">
        <f t="shared" si="7"/>
        <v>992.16</v>
      </c>
      <c r="BP6" s="20" t="str">
        <f>IF(BP7="","",IF(BP7="-","【-】","【"&amp;SUBSTITUTE(TEXT(BP7,"#,##0.00"),"-","△")&amp;"】"))</f>
        <v>【967.97】</v>
      </c>
      <c r="BQ6" s="21" t="str">
        <f>IF(BQ7="",NA(),BQ7)</f>
        <v>-</v>
      </c>
      <c r="BR6" s="21" t="str">
        <f t="shared" ref="BR6:BZ6" si="8">IF(BR7="",NA(),BR7)</f>
        <v>-</v>
      </c>
      <c r="BS6" s="21">
        <f t="shared" si="8"/>
        <v>29.1</v>
      </c>
      <c r="BT6" s="21">
        <f t="shared" si="8"/>
        <v>31.03</v>
      </c>
      <c r="BU6" s="21">
        <f t="shared" si="8"/>
        <v>32.729999999999997</v>
      </c>
      <c r="BV6" s="21" t="str">
        <f t="shared" si="8"/>
        <v>-</v>
      </c>
      <c r="BW6" s="21" t="str">
        <f t="shared" si="8"/>
        <v>-</v>
      </c>
      <c r="BX6" s="21">
        <f t="shared" si="8"/>
        <v>48.53</v>
      </c>
      <c r="BY6" s="21">
        <f t="shared" si="8"/>
        <v>46.11</v>
      </c>
      <c r="BZ6" s="21">
        <f t="shared" si="8"/>
        <v>45.55</v>
      </c>
      <c r="CA6" s="20" t="str">
        <f>IF(CA7="","",IF(CA7="-","【-】","【"&amp;SUBSTITUTE(TEXT(CA7,"#,##0.00"),"-","△")&amp;"】"))</f>
        <v>【46.20】</v>
      </c>
      <c r="CB6" s="21" t="str">
        <f>IF(CB7="",NA(),CB7)</f>
        <v>-</v>
      </c>
      <c r="CC6" s="21" t="str">
        <f t="shared" ref="CC6:CK6" si="9">IF(CC7="",NA(),CC7)</f>
        <v>-</v>
      </c>
      <c r="CD6" s="21">
        <f t="shared" si="9"/>
        <v>558.65</v>
      </c>
      <c r="CE6" s="21">
        <f t="shared" si="9"/>
        <v>536.47</v>
      </c>
      <c r="CF6" s="21">
        <f t="shared" si="9"/>
        <v>510.99</v>
      </c>
      <c r="CG6" s="21" t="str">
        <f t="shared" si="9"/>
        <v>-</v>
      </c>
      <c r="CH6" s="21" t="str">
        <f t="shared" si="9"/>
        <v>-</v>
      </c>
      <c r="CI6" s="21">
        <f t="shared" si="9"/>
        <v>326.17</v>
      </c>
      <c r="CJ6" s="21">
        <f t="shared" si="9"/>
        <v>336.93</v>
      </c>
      <c r="CK6" s="21">
        <f t="shared" si="9"/>
        <v>331.17</v>
      </c>
      <c r="CL6" s="20" t="str">
        <f>IF(CL7="","",IF(CL7="-","【-】","【"&amp;SUBSTITUTE(TEXT(CL7,"#,##0.00"),"-","△")&amp;"】"))</f>
        <v>【332.82】</v>
      </c>
      <c r="CM6" s="21" t="str">
        <f>IF(CM7="",NA(),CM7)</f>
        <v>-</v>
      </c>
      <c r="CN6" s="21" t="str">
        <f t="shared" ref="CN6:CV6" si="10">IF(CN7="",NA(),CN7)</f>
        <v>-</v>
      </c>
      <c r="CO6" s="21">
        <f t="shared" si="10"/>
        <v>112.61</v>
      </c>
      <c r="CP6" s="21">
        <f t="shared" si="10"/>
        <v>114.29</v>
      </c>
      <c r="CQ6" s="21">
        <f t="shared" si="10"/>
        <v>48.91</v>
      </c>
      <c r="CR6" s="21" t="str">
        <f t="shared" si="10"/>
        <v>-</v>
      </c>
      <c r="CS6" s="21" t="str">
        <f t="shared" si="10"/>
        <v>-</v>
      </c>
      <c r="CT6" s="21">
        <f t="shared" si="10"/>
        <v>46.45</v>
      </c>
      <c r="CU6" s="21">
        <f t="shared" si="10"/>
        <v>45.36</v>
      </c>
      <c r="CV6" s="21">
        <f t="shared" si="10"/>
        <v>45.93</v>
      </c>
      <c r="CW6" s="20" t="str">
        <f>IF(CW7="","",IF(CW7="-","【-】","【"&amp;SUBSTITUTE(TEXT(CW7,"#,##0.00"),"-","△")&amp;"】"))</f>
        <v>【46.29】</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82.61</v>
      </c>
      <c r="DF6" s="21">
        <f t="shared" si="11"/>
        <v>82.21</v>
      </c>
      <c r="DG6" s="21">
        <f t="shared" si="11"/>
        <v>82.98</v>
      </c>
      <c r="DH6" s="20" t="str">
        <f>IF(DH7="","",IF(DH7="-","【-】","【"&amp;SUBSTITUTE(TEXT(DH7,"#,##0.00"),"-","△")&amp;"】"))</f>
        <v>【82.56】</v>
      </c>
      <c r="DI6" s="21" t="str">
        <f>IF(DI7="",NA(),DI7)</f>
        <v>-</v>
      </c>
      <c r="DJ6" s="21" t="str">
        <f t="shared" ref="DJ6:DR6" si="12">IF(DJ7="",NA(),DJ7)</f>
        <v>-</v>
      </c>
      <c r="DK6" s="21">
        <f t="shared" si="12"/>
        <v>4.3499999999999996</v>
      </c>
      <c r="DL6" s="21">
        <f t="shared" si="12"/>
        <v>8.77</v>
      </c>
      <c r="DM6" s="21">
        <f t="shared" si="12"/>
        <v>12.46</v>
      </c>
      <c r="DN6" s="21" t="str">
        <f t="shared" si="12"/>
        <v>-</v>
      </c>
      <c r="DO6" s="21" t="str">
        <f t="shared" si="12"/>
        <v>-</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16411</v>
      </c>
      <c r="D7" s="23">
        <v>46</v>
      </c>
      <c r="E7" s="23">
        <v>18</v>
      </c>
      <c r="F7" s="23">
        <v>1</v>
      </c>
      <c r="G7" s="23">
        <v>0</v>
      </c>
      <c r="H7" s="23" t="s">
        <v>96</v>
      </c>
      <c r="I7" s="23" t="s">
        <v>97</v>
      </c>
      <c r="J7" s="23" t="s">
        <v>98</v>
      </c>
      <c r="K7" s="23" t="s">
        <v>99</v>
      </c>
      <c r="L7" s="23" t="s">
        <v>100</v>
      </c>
      <c r="M7" s="23" t="s">
        <v>101</v>
      </c>
      <c r="N7" s="24" t="s">
        <v>102</v>
      </c>
      <c r="O7" s="24">
        <v>44.56</v>
      </c>
      <c r="P7" s="24">
        <v>13.1</v>
      </c>
      <c r="Q7" s="24">
        <v>100</v>
      </c>
      <c r="R7" s="24">
        <v>3253</v>
      </c>
      <c r="S7" s="24">
        <v>5337</v>
      </c>
      <c r="T7" s="24">
        <v>815.67</v>
      </c>
      <c r="U7" s="24">
        <v>6.54</v>
      </c>
      <c r="V7" s="24">
        <v>691</v>
      </c>
      <c r="W7" s="24">
        <v>813.22</v>
      </c>
      <c r="X7" s="24">
        <v>0.85</v>
      </c>
      <c r="Y7" s="24" t="s">
        <v>102</v>
      </c>
      <c r="Z7" s="24" t="s">
        <v>102</v>
      </c>
      <c r="AA7" s="24">
        <v>176.21</v>
      </c>
      <c r="AB7" s="24">
        <v>111.77</v>
      </c>
      <c r="AC7" s="24">
        <v>124.28</v>
      </c>
      <c r="AD7" s="24" t="s">
        <v>102</v>
      </c>
      <c r="AE7" s="24" t="s">
        <v>102</v>
      </c>
      <c r="AF7" s="24">
        <v>95.6</v>
      </c>
      <c r="AG7" s="24">
        <v>93.57</v>
      </c>
      <c r="AH7" s="24">
        <v>96.48</v>
      </c>
      <c r="AI7" s="24">
        <v>96.59</v>
      </c>
      <c r="AJ7" s="24" t="s">
        <v>102</v>
      </c>
      <c r="AK7" s="24" t="s">
        <v>102</v>
      </c>
      <c r="AL7" s="24">
        <v>0</v>
      </c>
      <c r="AM7" s="24">
        <v>0</v>
      </c>
      <c r="AN7" s="24">
        <v>0</v>
      </c>
      <c r="AO7" s="24" t="s">
        <v>102</v>
      </c>
      <c r="AP7" s="24" t="s">
        <v>102</v>
      </c>
      <c r="AQ7" s="24">
        <v>257.23</v>
      </c>
      <c r="AR7" s="24">
        <v>293.54000000000002</v>
      </c>
      <c r="AS7" s="24">
        <v>224.6</v>
      </c>
      <c r="AT7" s="24">
        <v>208.93</v>
      </c>
      <c r="AU7" s="24" t="s">
        <v>102</v>
      </c>
      <c r="AV7" s="24" t="s">
        <v>102</v>
      </c>
      <c r="AW7" s="24">
        <v>101.35</v>
      </c>
      <c r="AX7" s="24">
        <v>134.62</v>
      </c>
      <c r="AY7" s="24">
        <v>146.83000000000001</v>
      </c>
      <c r="AZ7" s="24" t="s">
        <v>102</v>
      </c>
      <c r="BA7" s="24" t="s">
        <v>102</v>
      </c>
      <c r="BB7" s="24">
        <v>150.91999999999999</v>
      </c>
      <c r="BC7" s="24">
        <v>151.72</v>
      </c>
      <c r="BD7" s="24">
        <v>132.16</v>
      </c>
      <c r="BE7" s="24">
        <v>136.43</v>
      </c>
      <c r="BF7" s="24" t="s">
        <v>102</v>
      </c>
      <c r="BG7" s="24" t="s">
        <v>102</v>
      </c>
      <c r="BH7" s="24">
        <v>1258.3800000000001</v>
      </c>
      <c r="BI7" s="24">
        <v>1153.25</v>
      </c>
      <c r="BJ7" s="24">
        <v>1175.6400000000001</v>
      </c>
      <c r="BK7" s="24" t="s">
        <v>102</v>
      </c>
      <c r="BL7" s="24" t="s">
        <v>102</v>
      </c>
      <c r="BM7" s="24">
        <v>783.21</v>
      </c>
      <c r="BN7" s="24">
        <v>902.04</v>
      </c>
      <c r="BO7" s="24">
        <v>992.16</v>
      </c>
      <c r="BP7" s="24">
        <v>967.97</v>
      </c>
      <c r="BQ7" s="24" t="s">
        <v>102</v>
      </c>
      <c r="BR7" s="24" t="s">
        <v>102</v>
      </c>
      <c r="BS7" s="24">
        <v>29.1</v>
      </c>
      <c r="BT7" s="24">
        <v>31.03</v>
      </c>
      <c r="BU7" s="24">
        <v>32.729999999999997</v>
      </c>
      <c r="BV7" s="24" t="s">
        <v>102</v>
      </c>
      <c r="BW7" s="24" t="s">
        <v>102</v>
      </c>
      <c r="BX7" s="24">
        <v>48.53</v>
      </c>
      <c r="BY7" s="24">
        <v>46.11</v>
      </c>
      <c r="BZ7" s="24">
        <v>45.55</v>
      </c>
      <c r="CA7" s="24">
        <v>46.2</v>
      </c>
      <c r="CB7" s="24" t="s">
        <v>102</v>
      </c>
      <c r="CC7" s="24" t="s">
        <v>102</v>
      </c>
      <c r="CD7" s="24">
        <v>558.65</v>
      </c>
      <c r="CE7" s="24">
        <v>536.47</v>
      </c>
      <c r="CF7" s="24">
        <v>510.99</v>
      </c>
      <c r="CG7" s="24" t="s">
        <v>102</v>
      </c>
      <c r="CH7" s="24" t="s">
        <v>102</v>
      </c>
      <c r="CI7" s="24">
        <v>326.17</v>
      </c>
      <c r="CJ7" s="24">
        <v>336.93</v>
      </c>
      <c r="CK7" s="24">
        <v>331.17</v>
      </c>
      <c r="CL7" s="24">
        <v>332.82</v>
      </c>
      <c r="CM7" s="24" t="s">
        <v>102</v>
      </c>
      <c r="CN7" s="24" t="s">
        <v>102</v>
      </c>
      <c r="CO7" s="24">
        <v>112.61</v>
      </c>
      <c r="CP7" s="24">
        <v>114.29</v>
      </c>
      <c r="CQ7" s="24">
        <v>48.91</v>
      </c>
      <c r="CR7" s="24" t="s">
        <v>102</v>
      </c>
      <c r="CS7" s="24" t="s">
        <v>102</v>
      </c>
      <c r="CT7" s="24">
        <v>46.45</v>
      </c>
      <c r="CU7" s="24">
        <v>45.36</v>
      </c>
      <c r="CV7" s="24">
        <v>45.93</v>
      </c>
      <c r="CW7" s="24">
        <v>46.29</v>
      </c>
      <c r="CX7" s="24" t="s">
        <v>102</v>
      </c>
      <c r="CY7" s="24" t="s">
        <v>102</v>
      </c>
      <c r="CZ7" s="24">
        <v>100</v>
      </c>
      <c r="DA7" s="24">
        <v>100</v>
      </c>
      <c r="DB7" s="24">
        <v>100</v>
      </c>
      <c r="DC7" s="24" t="s">
        <v>102</v>
      </c>
      <c r="DD7" s="24" t="s">
        <v>102</v>
      </c>
      <c r="DE7" s="24">
        <v>82.61</v>
      </c>
      <c r="DF7" s="24">
        <v>82.21</v>
      </c>
      <c r="DG7" s="24">
        <v>82.98</v>
      </c>
      <c r="DH7" s="24">
        <v>82.56</v>
      </c>
      <c r="DI7" s="24" t="s">
        <v>102</v>
      </c>
      <c r="DJ7" s="24" t="s">
        <v>102</v>
      </c>
      <c r="DK7" s="24">
        <v>4.3499999999999996</v>
      </c>
      <c r="DL7" s="24">
        <v>8.77</v>
      </c>
      <c r="DM7" s="24">
        <v>12.46</v>
      </c>
      <c r="DN7" s="24" t="s">
        <v>102</v>
      </c>
      <c r="DO7" s="24" t="s">
        <v>102</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TKLPCN2259</cp:lastModifiedBy>
  <cp:lastPrinted>2025-01-28T06:17:07Z</cp:lastPrinted>
  <dcterms:created xsi:type="dcterms:W3CDTF">2025-01-24T07:25:44Z</dcterms:created>
  <dcterms:modified xsi:type="dcterms:W3CDTF">2025-01-28T06:17:25Z</dcterms:modified>
  <cp:category/>
</cp:coreProperties>
</file>